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1188" windowWidth="15300" windowHeight="6876" tabRatio="603"/>
  </bookViews>
  <sheets>
    <sheet name="Приложение №1" sheetId="46" r:id="rId1"/>
  </sheets>
  <definedNames>
    <definedName name="_xlnm._FilterDatabase" localSheetId="0" hidden="1">'Приложение №1'!$B$7:$G$131</definedName>
    <definedName name="_xlnm.Print_Area" localSheetId="0">'Приложение №1'!$B$1:$G$442</definedName>
  </definedNames>
  <calcPr calcId="145621"/>
</workbook>
</file>

<file path=xl/calcChain.xml><?xml version="1.0" encoding="utf-8"?>
<calcChain xmlns="http://schemas.openxmlformats.org/spreadsheetml/2006/main">
  <c r="F133" i="46" l="1"/>
  <c r="F132" i="46"/>
  <c r="I135" i="46" l="1"/>
  <c r="H134" i="46"/>
  <c r="H135" i="46"/>
  <c r="H136" i="46"/>
  <c r="I125" i="46"/>
  <c r="H124" i="46"/>
  <c r="H125" i="46"/>
  <c r="H126" i="46"/>
  <c r="I96" i="46"/>
  <c r="I93" i="46"/>
  <c r="I94" i="46"/>
  <c r="I95" i="46"/>
  <c r="I64" i="46"/>
  <c r="I62" i="46"/>
  <c r="I58" i="46"/>
  <c r="I51" i="46"/>
  <c r="I47" i="46"/>
  <c r="H47" i="46"/>
  <c r="I28" i="46"/>
  <c r="I29" i="46"/>
  <c r="I30" i="46"/>
  <c r="I31" i="46"/>
  <c r="I32" i="46"/>
  <c r="I33" i="46"/>
  <c r="I34" i="46"/>
  <c r="I36" i="46"/>
  <c r="I38" i="46"/>
  <c r="I39" i="46"/>
  <c r="I41" i="46"/>
  <c r="I42" i="46"/>
  <c r="I43" i="46"/>
  <c r="I44" i="46"/>
  <c r="I45" i="46"/>
  <c r="I27" i="46"/>
  <c r="I15" i="46"/>
  <c r="I16" i="46"/>
  <c r="I17" i="46"/>
  <c r="I18" i="46"/>
  <c r="I19" i="46"/>
  <c r="I20" i="46"/>
  <c r="I13" i="46"/>
  <c r="H116" i="46" l="1"/>
  <c r="H115" i="46"/>
  <c r="H113" i="46"/>
  <c r="H112" i="46"/>
  <c r="H111" i="46"/>
  <c r="H110" i="46"/>
  <c r="H108" i="46"/>
  <c r="H106" i="46"/>
  <c r="H100" i="46"/>
  <c r="H102" i="46"/>
  <c r="H97" i="46"/>
  <c r="H98" i="46"/>
  <c r="H99" i="46"/>
  <c r="H91" i="46"/>
  <c r="H92" i="46"/>
  <c r="H93" i="46"/>
  <c r="H94" i="46"/>
  <c r="H95" i="46"/>
  <c r="H96" i="46"/>
  <c r="H90" i="46"/>
  <c r="H89" i="46"/>
  <c r="H88" i="46"/>
  <c r="H86" i="46"/>
  <c r="H81" i="46"/>
  <c r="H82" i="46"/>
  <c r="H83" i="46"/>
  <c r="H84" i="46"/>
  <c r="H85" i="46"/>
  <c r="H77" i="46"/>
  <c r="H78" i="46"/>
  <c r="H79" i="46"/>
  <c r="H80" i="46"/>
  <c r="H74" i="46"/>
  <c r="H75" i="46"/>
  <c r="H76" i="46"/>
  <c r="H71" i="46"/>
  <c r="H72" i="46"/>
  <c r="H73" i="46"/>
  <c r="H70" i="46"/>
  <c r="H65" i="46"/>
  <c r="H66" i="46"/>
  <c r="H67" i="46"/>
  <c r="H68" i="46"/>
  <c r="H69" i="46"/>
  <c r="H62" i="46"/>
  <c r="H63" i="46"/>
  <c r="H64" i="46"/>
  <c r="H61" i="46"/>
  <c r="H57" i="46"/>
  <c r="H58" i="46"/>
  <c r="H59" i="46"/>
  <c r="H60" i="46"/>
  <c r="H56" i="46"/>
  <c r="H51" i="46"/>
  <c r="H50" i="46"/>
  <c r="H49" i="46"/>
  <c r="H48" i="46"/>
  <c r="H42" i="46"/>
  <c r="H43" i="46"/>
  <c r="H44" i="46"/>
  <c r="H45" i="46"/>
  <c r="H39" i="46"/>
  <c r="H41" i="46"/>
  <c r="H37" i="46"/>
  <c r="H38" i="46"/>
  <c r="H34" i="46"/>
  <c r="H35" i="46"/>
  <c r="H36" i="46"/>
  <c r="H28" i="46"/>
  <c r="H29" i="46"/>
  <c r="H30" i="46"/>
  <c r="H31" i="46"/>
  <c r="H32" i="46"/>
  <c r="H33" i="46"/>
  <c r="H27" i="46"/>
  <c r="H14" i="46"/>
  <c r="H15" i="46"/>
  <c r="H16" i="46"/>
  <c r="H17" i="46"/>
  <c r="H18" i="46"/>
  <c r="H19" i="46"/>
  <c r="H20" i="46"/>
  <c r="H21" i="46"/>
  <c r="H13" i="46"/>
  <c r="G136" i="46" l="1"/>
  <c r="G127" i="46"/>
  <c r="G126" i="46"/>
  <c r="G125" i="46"/>
  <c r="G135" i="46" s="1"/>
  <c r="G124" i="46"/>
  <c r="G134" i="46" s="1"/>
  <c r="G123" i="46"/>
  <c r="G54" i="46"/>
  <c r="G53" i="46"/>
  <c r="F53" i="46"/>
  <c r="G52" i="46" l="1"/>
  <c r="I52" i="46" s="1"/>
  <c r="I53" i="46"/>
  <c r="H53" i="46"/>
  <c r="H52" i="46"/>
  <c r="H54" i="46"/>
  <c r="I54" i="46"/>
  <c r="I127" i="46"/>
  <c r="H127" i="46"/>
  <c r="H123" i="46"/>
  <c r="G122" i="46"/>
  <c r="I123" i="46"/>
  <c r="F123" i="46"/>
  <c r="F124" i="46"/>
  <c r="G24" i="46" l="1"/>
  <c r="F24" i="46"/>
  <c r="G133" i="46" l="1"/>
  <c r="F125" i="46"/>
  <c r="H133" i="46" l="1"/>
  <c r="I133" i="46"/>
  <c r="F127" i="46"/>
  <c r="F40" i="46"/>
  <c r="H40" i="46" l="1"/>
  <c r="I40" i="46"/>
  <c r="F126" i="46"/>
  <c r="F122" i="46" s="1"/>
  <c r="F136" i="46" l="1"/>
  <c r="F135" i="46"/>
  <c r="F134" i="46"/>
  <c r="F46" i="46" l="1"/>
  <c r="I46" i="46" s="1"/>
  <c r="F54" i="46" l="1"/>
  <c r="F52" i="46" s="1"/>
  <c r="H46" i="46"/>
  <c r="G25" i="46"/>
  <c r="F22" i="46"/>
  <c r="H22" i="46" l="1"/>
  <c r="I22" i="46"/>
  <c r="G137" i="46"/>
  <c r="G23" i="46"/>
  <c r="F25" i="46"/>
  <c r="F23" i="46" s="1"/>
  <c r="G132" i="46" l="1"/>
  <c r="H132" i="46" s="1"/>
  <c r="I137" i="46"/>
  <c r="H137" i="46"/>
  <c r="I23" i="46"/>
  <c r="F137" i="46"/>
  <c r="I132" i="46" l="1"/>
</calcChain>
</file>

<file path=xl/sharedStrings.xml><?xml version="1.0" encoding="utf-8"?>
<sst xmlns="http://schemas.openxmlformats.org/spreadsheetml/2006/main" count="370" uniqueCount="158">
  <si>
    <t>Источник финансирования</t>
  </si>
  <si>
    <t>бюджет МО МР «Печора»</t>
  </si>
  <si>
    <t>Администрация МР «Печора»</t>
  </si>
  <si>
    <t>внебюджетные источники</t>
  </si>
  <si>
    <t>Управляющие организации, ТСЖ</t>
  </si>
  <si>
    <t>ОАО «Тепловая сервисная компания»</t>
  </si>
  <si>
    <t>Внебюджетные источники</t>
  </si>
  <si>
    <t>Управляющие организации</t>
  </si>
  <si>
    <t>МУП «Горводоканал»</t>
  </si>
  <si>
    <t>ООО «ТЭК-Печора»</t>
  </si>
  <si>
    <t>Бюджет МО МР «Печора»</t>
  </si>
  <si>
    <t>Администрация МР "Печора"</t>
  </si>
  <si>
    <t>ООО «ТЭК – Печора»</t>
  </si>
  <si>
    <t xml:space="preserve"> внебюджетные источники</t>
  </si>
  <si>
    <t>бюджет ГП "Печора"</t>
  </si>
  <si>
    <t>ИТОГО по программе, в том числе:</t>
  </si>
  <si>
    <t>Бюджет ГП «Печора"</t>
  </si>
  <si>
    <t>Управление образования МР «Печора»</t>
  </si>
  <si>
    <t>Бюджет МО МР "Печора"</t>
  </si>
  <si>
    <t>Управление культуры и туризма МР «Печора»</t>
  </si>
  <si>
    <t>Управление культуры и туризма МР  «Печора»</t>
  </si>
  <si>
    <t>Бюджет МО МР «Печора"</t>
  </si>
  <si>
    <t>Бюджет МО ГП "Путеец"</t>
  </si>
  <si>
    <t>Администрация ГП "Путеец"</t>
  </si>
  <si>
    <t>Администрация ГП «Кожва»</t>
  </si>
  <si>
    <t>Бюджет МО ГП «Кожва»</t>
  </si>
  <si>
    <t>МАУ "СОК "Сияние Севера"</t>
  </si>
  <si>
    <t>МАУ "СШОР г.Печора"</t>
  </si>
  <si>
    <t>бюджет ГП "Кожва"</t>
  </si>
  <si>
    <t>бюджет ГП"Путеец"</t>
  </si>
  <si>
    <t>АО "Коми тепловая компания"</t>
  </si>
  <si>
    <t>МКП «Ритуал»</t>
  </si>
  <si>
    <t>МАУ «Печорское время»</t>
  </si>
  <si>
    <t>средства бюджета МО ГП «Печора»</t>
  </si>
  <si>
    <t>средства бюджета МО ГП "Кожва"</t>
  </si>
  <si>
    <t>средства бюджета МО ГП"Путеец"</t>
  </si>
  <si>
    <t>Наименование основного мероприятия, контрольного события муниципальной программы</t>
  </si>
  <si>
    <t>Бюджет МО ГП «Печора»</t>
  </si>
  <si>
    <t>А.Ю. Канищев - первый заместитель руководителя администрации МР "Печора"</t>
  </si>
  <si>
    <t>С.А. Мезиров- генеральный директор  АО "ТСК"</t>
  </si>
  <si>
    <t>А.П. Туний- и.о. директора МУП "Горводоканал"</t>
  </si>
  <si>
    <t>А.А. Петнюнас - директор ПФ АО "КТК"</t>
  </si>
  <si>
    <t xml:space="preserve">Бюджет МО МР "Печора" </t>
  </si>
  <si>
    <t>Э.Э. Пец- начальник управления образования МР "Печора"</t>
  </si>
  <si>
    <t>А.А. Гельвер - начальник МАУ "СШОР г. Печора"</t>
  </si>
  <si>
    <t>Е.К. Мяндина - начальник  МКП "Ритуал"</t>
  </si>
  <si>
    <t>А.В. Штульберг - руководитель МАУ "СОК "Сияние Севера"</t>
  </si>
  <si>
    <t>Н.А. Павлова - и.о. руководителя администрации ГП "Кожва"</t>
  </si>
  <si>
    <t>С.В. Горбунов- руководитель админитсрации ГП "Путеец"</t>
  </si>
  <si>
    <t>1.1</t>
  </si>
  <si>
    <t>1.3</t>
  </si>
  <si>
    <t>1.5</t>
  </si>
  <si>
    <t>1.6</t>
  </si>
  <si>
    <t>1.8</t>
  </si>
  <si>
    <t>2.1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</si>
  <si>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</si>
  <si>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</si>
  <si>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</si>
  <si>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</si>
  <si>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</si>
  <si>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</si>
  <si>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</si>
  <si>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</si>
  <si>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</si>
  <si>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</si>
  <si>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</si>
  <si>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</si>
  <si>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</si>
  <si>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</si>
  <si>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</si>
  <si>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</si>
  <si>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</si>
  <si>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</si>
  <si>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</si>
  <si>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</si>
  <si>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</si>
  <si>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</si>
  <si>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3.15</t>
  </si>
  <si>
    <t>3.16</t>
  </si>
  <si>
    <t>3.17</t>
  </si>
  <si>
    <t>3.18</t>
  </si>
  <si>
    <t>3.19</t>
  </si>
  <si>
    <t>5.1</t>
  </si>
  <si>
    <t>№ п/п</t>
  </si>
  <si>
    <t>О.А. Родинский - генеральный директор ООО "ТЭК-Печора"</t>
  </si>
  <si>
    <t>Основное мероприятие 2.1  Проведение энергетического аудита</t>
  </si>
  <si>
    <t>Задача 5 "Проведение организационных и технических мероприятий в области энергосбережения и повышения энергетической эффективности в транспортном комплексе"</t>
  </si>
  <si>
    <t xml:space="preserve"> Основное мероприятие 3.2 Оснащение зданий, строений сооружений приборами учета тепловой энергии (поверка)</t>
  </si>
  <si>
    <t xml:space="preserve"> Основное мероприятие 3.3 Установка (замена) прибора учета холодного водоснабжения</t>
  </si>
  <si>
    <t xml:space="preserve"> Основное мероприятие 3.4Установка (замена) прибора учета горячего водоснабжения</t>
  </si>
  <si>
    <t xml:space="preserve"> Основное мероприятие 3.5 Установка энергосберегающих окон</t>
  </si>
  <si>
    <t xml:space="preserve"> Основное мероприятие 3.6 Замена энергосберегающих ламп (светильников)</t>
  </si>
  <si>
    <t xml:space="preserve"> Основное мероприятие 3.8 Содержание в исправном состоянии запорно-регулирующей арматуры систем отопления, горячего и холодного водоснабжения</t>
  </si>
  <si>
    <t xml:space="preserve"> Основное мероприятие 3.9 Промывка систем централизованного отопления</t>
  </si>
  <si>
    <t xml:space="preserve"> Основное мероприятие 3.10Установка светильников с отражающей поверхностью</t>
  </si>
  <si>
    <t xml:space="preserve"> Основное мероприятие 3.11 Регулярная очистка окон</t>
  </si>
  <si>
    <t xml:space="preserve"> Основное мероприятие 3.12 Установка энергосберегающих дверей</t>
  </si>
  <si>
    <t xml:space="preserve">  Основное мероприятие 3.13  Установка электроконвекторов</t>
  </si>
  <si>
    <t xml:space="preserve"> Основное мероприятие 3.15 Ремонт (замена) системы отопления</t>
  </si>
  <si>
    <t xml:space="preserve">  Основное мероприятие 3.16 Установка теплоотражателей на приборы отопления</t>
  </si>
  <si>
    <t xml:space="preserve"> Основное мероприятие 3.17 Утепление наружных ограждающих конструкций (ремонт фасада)</t>
  </si>
  <si>
    <t xml:space="preserve"> Основное мероприятие 3.18 Замер сопротивления изоляции электропроводки</t>
  </si>
  <si>
    <t xml:space="preserve"> Основное мероприятие 3.19 Замена системы отопления на автономную электрическую для учреждений</t>
  </si>
  <si>
    <t>ИТОГО: по Задаче 3 "Проведение организационных и технических мероприятий в области энергосбережения и повышения энергетической эфективности в муниципальном секторе"</t>
  </si>
  <si>
    <t>Итого: по Задаче 1 "Проведение организационных и технических мероприятий в области энергосбережения и повышения энергетической эффективности жильщного фонда"</t>
  </si>
  <si>
    <t>ИТОГО: по Задач 2" Проведение организационных и технических мероприятий в области энергосбережения и повышения энергетической эфективности систем коммунальной инфраструктуры"</t>
  </si>
  <si>
    <t>средства бюджета МО МР «Печора»</t>
  </si>
  <si>
    <t xml:space="preserve"> Основное мероприятие 3.7 Проведение капитального ремонта системы электроснабжения</t>
  </si>
  <si>
    <t>4.1</t>
  </si>
  <si>
    <t>Основное мероприятие 4.1                                                                   Мероприятия, обеспечивающие  распространение информации         об установленных законодательством  об энергосбережении    и повышении  энергетической  эффективности   требованиях, предъявляемых       к собственникам   жилых домов,  собственникам помещений           в многоквартирных домах,         лицам, ответственным      за содержание  многоквартирных домов, информирование жителей  о  возможных типовых      решениях повышения   энергетической эффективности       и энергосбережения  (использование  энергосберегающих   ламп, приборов учета, более     экономичных бытовых     приборов, утепление  и   т.д.), пропаганду реализации мер, направленных на снижение пикового потребления электрической энергии населением</t>
  </si>
  <si>
    <t>К.К. Потапова- начальник управления культуры и туризма МР "Печора"</t>
  </si>
  <si>
    <t>Отдел жилищно-коммунального хозяйства администрации  МР "Печора", управляющие и ресурсноснабжающие организации, ТСЖ</t>
  </si>
  <si>
    <t>Задача 1 "Проведение организационных и технических мероприятий в области энергосбережения и повышения энергетической эффективности жилищного фонда"</t>
  </si>
  <si>
    <t>Задача 2" Проведение организационных и технических мероприятий в области энергосбережения и повышения энергетической эффективности систем коммунальной инфраструктуры"</t>
  </si>
  <si>
    <t>Задача 3 "Проведение организационных и технических мероприятий в области энергосбережения и повышения энергетической эффективности в муниципальном секторе"</t>
  </si>
  <si>
    <t>Задача 4 " Информационное обеспечение производителей и потребителей энергетических ресурсов, организаций, осуществляющих передачу энергетических ресурсов"</t>
  </si>
  <si>
    <t>Отдел благоустройства, дорожного хозяйства и транспорта МР "Печора"</t>
  </si>
  <si>
    <t xml:space="preserve">Основное мероприятие 5.1 Планирование   работы транспортных процессов   (развитие системы логистики)  в городских поселениях </t>
  </si>
  <si>
    <t>Ответственный руководитель, заместитель руководителя ОМСУ/руководитель организации  (Ф.И.О., должность)</t>
  </si>
  <si>
    <t xml:space="preserve">Ответственное структурное подразделение ОМСУ/руководитель организации </t>
  </si>
  <si>
    <t>1.7</t>
  </si>
  <si>
    <t xml:space="preserve">Основное мероприятие 1.7  Автоматизация   потребления  тепловой энергии  многоквартирными домами (автоматизация тепловых     пунктов, пофасадное (регулирование)    </t>
  </si>
  <si>
    <t xml:space="preserve">Основное мероприятие 1.8 Тепловая     изоляция трубопроводов       и повышение  энергетической  эффективности оборудования тепловых пунктов,   разводящих трубопроводов    отопления и  горячего водоснабжения        </t>
  </si>
  <si>
    <t xml:space="preserve">Основное мероприятие 1.1                                               Оснащение  общедомовыми и поквартирными  приборами учета используемых  энергетических  ресурсов  и  воды,  в том  числе информирование  потребителей        о требованиях по оснащению приборами учета,  автоматизация расчетов за потребляемые энергетические  ресурсы, внедрение        систем дистанционного снятия показаний приборов учета используемых энергетических ресурсов  </t>
  </si>
  <si>
    <t xml:space="preserve">Основное мероприятие 1.3 Утепление многоквартирных домов,   квартир    и площади  мест  общего пользования         в многоквартирных  домах, не  подлежащих капитальному ремонту, а также внедрение систем  регулирования потребления энергетических   ресурсов             </t>
  </si>
  <si>
    <t xml:space="preserve">Основное мероприятие 1.6 Повышение эффективности  использования       и сокращение  потерь воды                 </t>
  </si>
  <si>
    <t>Отдел Жилищно-коммунального хозяйства администрации  МР "Печора"</t>
  </si>
  <si>
    <t xml:space="preserve">Основное мероприятие 1.5  Замена ламп накаливания  на энергоэффективные осветительные устройства  в многоквартирных домах    </t>
  </si>
  <si>
    <t xml:space="preserve"> Основное мероприятие 2.2Оптимизация режимов работы энергоисточников, количества котельных и их установленной мощности с учетом корректировок схем  энергосбережения, местных условий и видов топлива</t>
  </si>
  <si>
    <t>2.2</t>
  </si>
  <si>
    <t>Основное мероприятие 2.3 Модернизация котельных, в том числе с использованием энергоэффективного оборудования с высоким коэффициентом полезного действия</t>
  </si>
  <si>
    <t xml:space="preserve"> Основное мероприятие 2.4 Строительство котельных с использованием энергоэффективных технологий с высоким коэффициентом полезного действия</t>
  </si>
  <si>
    <t xml:space="preserve"> Основное мероприятие 2.5 Снижение энергопотребления на собственные нужды котельных</t>
  </si>
  <si>
    <t xml:space="preserve"> Основное мероприятие 2.6  Замена тепловых сетей с использованием энергоэффективного оборудования, применение эффективных технологий по тепловой изоляции вновь строящихся тепловых сетей при восстановлении разрушенной тепловой изоляции </t>
  </si>
  <si>
    <t xml:space="preserve"> Основное мероприятие 2.7 Установка регулируемого привода в системах водоснабжения и водоотведения</t>
  </si>
  <si>
    <r>
      <rPr>
        <sz val="10"/>
        <rFont val="Times New Roman"/>
        <family val="1"/>
        <charset val="204"/>
      </rPr>
      <t xml:space="preserve"> Основное мероприятие 2.8  Внедрение частотно-регулируемого привода электродвигателей тягодутьевых машин и насосного оборудования, работающего с переменной нагрузкой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</si>
  <si>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 Основное мероприятие 2.9  Мероприятия по сокращению потерь воды, внедрение систем оборотного водоснабжения</t>
  </si>
  <si>
    <t xml:space="preserve"> Основное мероприятие 2.10  Замена светильников уличного освещения на энергоэффективные; замена неизолированных проводов на самонесущие изолированные провода, кабель-ные линии</t>
  </si>
  <si>
    <t xml:space="preserve">  Основное мероприятие 2.11 Внедрение систем автоматического контроля и управления технологическими процессами</t>
  </si>
  <si>
    <t xml:space="preserve"> Основное мероприятие 3.20 Замена светильников уличного освещения на энергоэффективные</t>
  </si>
  <si>
    <t>Е.Д. Тимофеева- руководитель МАУ "Печорское время"</t>
  </si>
  <si>
    <t>Основное мероприятие 3.1. Проведение энергетического обследования зданий, строений, сооружений</t>
  </si>
  <si>
    <t>3.14</t>
  </si>
  <si>
    <t>Финансовое обеспечение реализации мероприятий</t>
  </si>
  <si>
    <t>Объем, тыс.руб.</t>
  </si>
  <si>
    <t>план</t>
  </si>
  <si>
    <t>факт</t>
  </si>
  <si>
    <t>отклонение</t>
  </si>
  <si>
    <t>Приложение N 5
к требованиям к форме программы
в области энергосбережения
и повышения энергетической
эффективности организаций
с участием государства
и муниципального образования
и отчетности о ходе ее реализации</t>
  </si>
  <si>
    <t xml:space="preserve"> ОТЧЕТ
            О РЕАЛИЗАЦИИ МЕРОПРИЯТИЙ ПРОГРАММЫ ЭНЕРГОСБЕРЕЖЕНИЯ
                 И ПОВЫШЕНИЯ ЭНЕРГЕТИЧЕСКОЙ ЭФФЕКТИВНОСТИ</t>
  </si>
  <si>
    <t>на 01 января 2023 г.</t>
  </si>
  <si>
    <t>Начальник отдела ЖКХ</t>
  </si>
  <si>
    <t>А.К. Ставицкая</t>
  </si>
  <si>
    <t>(подпись)</t>
  </si>
  <si>
    <t>(расшифровка подписи)</t>
  </si>
  <si>
    <t xml:space="preserve">Исполнитель: </t>
  </si>
  <si>
    <t>Горчакова Е.С.</t>
  </si>
  <si>
    <t>Процент выполнения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</si>
</sst>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"/>
    <numFmt numFmtId="166" formatCode="0.0"/>
  </numFmts>
  <fonts count="15" x14ac:knownFonts="1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sz val="9"/>
      <name val="Arial Cyr"/>
      <charset val="204"/>
    </font>
    <font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2" borderId="0" xfId="0" applyFont="1" applyFill="1"/>
    <xf numFmtId="49" fontId="2" fillId="3" borderId="0" xfId="0" applyNumberFormat="1" applyFont="1" applyFill="1" applyAlignment="1">
      <alignment horizontal="center" vertical="center"/>
    </xf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164" fontId="9" fillId="2" borderId="0" xfId="0" applyNumberFormat="1" applyFont="1" applyFill="1"/>
    <xf numFmtId="0" fontId="10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166" fontId="3" fillId="3" borderId="10" xfId="0" applyNumberFormat="1" applyFont="1" applyFill="1" applyBorder="1" applyAlignment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3" fillId="3" borderId="0" xfId="0" applyFont="1" applyFill="1"/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14" fillId="3" borderId="0" xfId="0" applyNumberFormat="1" applyFont="1" applyFill="1" applyBorder="1" applyAlignment="1">
      <alignment horizontal="center" vertical="center"/>
    </xf>
    <xf numFmtId="10" fontId="1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10" fontId="4" fillId="3" borderId="0" xfId="0" applyNumberFormat="1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0" fontId="12" fillId="3" borderId="2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10" fontId="3" fillId="3" borderId="2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49" fontId="0" fillId="3" borderId="0" xfId="0" applyNumberFormat="1" applyFill="1"/>
    <xf numFmtId="49" fontId="13" fillId="3" borderId="0" xfId="0" applyNumberFormat="1" applyFont="1" applyFill="1" applyAlignment="1"/>
    <xf numFmtId="49" fontId="13" fillId="3" borderId="0" xfId="0" applyNumberFormat="1" applyFont="1" applyFill="1"/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4" borderId="10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left" vertical="center" wrapText="1"/>
    </xf>
    <xf numFmtId="164" fontId="6" fillId="4" borderId="9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166" fontId="6" fillId="4" borderId="10" xfId="0" applyNumberFormat="1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166" fontId="3" fillId="5" borderId="10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top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3" fillId="3" borderId="0" xfId="0" applyFont="1" applyFill="1" applyAlignment="1"/>
    <xf numFmtId="0" fontId="2" fillId="3" borderId="0" xfId="0" applyFont="1" applyFill="1" applyAlignment="1">
      <alignment horizontal="right" vertical="center" wrapText="1"/>
    </xf>
    <xf numFmtId="49" fontId="12" fillId="3" borderId="12" xfId="0" applyNumberFormat="1" applyFont="1" applyFill="1" applyBorder="1" applyAlignment="1">
      <alignment horizontal="center" vertical="center" wrapText="1"/>
    </xf>
    <xf numFmtId="49" fontId="12" fillId="3" borderId="13" xfId="0" applyNumberFormat="1" applyFont="1" applyFill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49" fontId="12" fillId="3" borderId="15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/>
    </xf>
    <xf numFmtId="10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center"/>
    </xf>
    <xf numFmtId="166" fontId="3" fillId="3" borderId="12" xfId="0" applyNumberFormat="1" applyFont="1" applyFill="1" applyBorder="1" applyAlignment="1">
      <alignment horizontal="center" vertical="center" wrapText="1"/>
    </xf>
    <xf numFmtId="166" fontId="3" fillId="3" borderId="15" xfId="0" applyNumberFormat="1" applyFont="1" applyFill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165" fontId="3" fillId="3" borderId="12" xfId="0" applyNumberFormat="1" applyFont="1" applyFill="1" applyBorder="1" applyAlignment="1">
      <alignment horizontal="center" vertical="center" wrapText="1"/>
    </xf>
    <xf numFmtId="165" fontId="3" fillId="3" borderId="14" xfId="0" applyNumberFormat="1" applyFont="1" applyFill="1" applyBorder="1" applyAlignment="1">
      <alignment horizontal="center" vertical="center" wrapText="1"/>
    </xf>
    <xf numFmtId="165" fontId="3" fillId="3" borderId="15" xfId="0" applyNumberFormat="1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/>
    </xf>
    <xf numFmtId="49" fontId="12" fillId="3" borderId="3" xfId="0" applyNumberFormat="1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1"/>
  <sheetViews>
    <sheetView tabSelected="1" zoomScale="61" zoomScaleNormal="61" zoomScaleSheetLayoutView="57" zoomScalePageLayoutView="55" workbookViewId="0">
      <selection activeCell="A147" sqref="A1:I147"/>
    </sheetView>
  </sheetViews>
  <sheetFormatPr defaultColWidth="9.109375" defaultRowHeight="12" x14ac:dyDescent="0.2"/>
  <cols>
    <col min="1" max="1" width="5.109375" style="7" customWidth="1"/>
    <col min="2" max="2" width="34.5546875" style="70" customWidth="1"/>
    <col min="3" max="3" width="24" style="71" customWidth="1"/>
    <col min="4" max="4" width="19" style="71" customWidth="1"/>
    <col min="5" max="5" width="18.77734375" style="71" customWidth="1"/>
    <col min="6" max="6" width="9.33203125" style="3" customWidth="1"/>
    <col min="7" max="7" width="10.44140625" style="3" customWidth="1"/>
    <col min="8" max="8" width="14.77734375" style="51" customWidth="1"/>
    <col min="9" max="9" width="16.33203125" style="54" customWidth="1"/>
    <col min="10" max="16384" width="9.109375" style="1"/>
  </cols>
  <sheetData>
    <row r="1" spans="1:9" s="2" customFormat="1" ht="12" customHeight="1" x14ac:dyDescent="0.2">
      <c r="A1" s="7"/>
      <c r="B1" s="106" t="s">
        <v>148</v>
      </c>
      <c r="C1" s="106"/>
      <c r="D1" s="106"/>
      <c r="E1" s="106"/>
      <c r="F1" s="106"/>
      <c r="G1" s="106"/>
      <c r="H1" s="106"/>
      <c r="I1" s="106"/>
    </row>
    <row r="2" spans="1:9" s="8" customFormat="1" ht="13.8" x14ac:dyDescent="0.25">
      <c r="A2" s="55"/>
      <c r="B2" s="106"/>
      <c r="C2" s="106"/>
      <c r="D2" s="106"/>
      <c r="E2" s="106"/>
      <c r="F2" s="106"/>
      <c r="G2" s="106"/>
      <c r="H2" s="106"/>
      <c r="I2" s="106"/>
    </row>
    <row r="3" spans="1:9" s="8" customFormat="1" ht="31.8" customHeight="1" x14ac:dyDescent="0.25">
      <c r="A3" s="55"/>
      <c r="B3" s="106"/>
      <c r="C3" s="106"/>
      <c r="D3" s="106"/>
      <c r="E3" s="106"/>
      <c r="F3" s="106"/>
      <c r="G3" s="106"/>
      <c r="H3" s="106"/>
      <c r="I3" s="106"/>
    </row>
    <row r="4" spans="1:9" s="8" customFormat="1" ht="38.4" customHeight="1" x14ac:dyDescent="0.25">
      <c r="A4" s="55"/>
      <c r="B4" s="106"/>
      <c r="C4" s="106"/>
      <c r="D4" s="106"/>
      <c r="E4" s="106"/>
      <c r="F4" s="106"/>
      <c r="G4" s="106"/>
      <c r="H4" s="106"/>
      <c r="I4" s="106"/>
    </row>
    <row r="5" spans="1:9" s="8" customFormat="1" ht="54.6" customHeight="1" x14ac:dyDescent="0.25">
      <c r="A5" s="146" t="s">
        <v>149</v>
      </c>
      <c r="B5" s="146"/>
      <c r="C5" s="146"/>
      <c r="D5" s="146"/>
      <c r="E5" s="146"/>
      <c r="F5" s="146"/>
      <c r="G5" s="146"/>
      <c r="H5" s="146"/>
      <c r="I5" s="56"/>
    </row>
    <row r="6" spans="1:9" s="8" customFormat="1" ht="27" customHeight="1" x14ac:dyDescent="0.25">
      <c r="A6" s="147" t="s">
        <v>150</v>
      </c>
      <c r="B6" s="147"/>
      <c r="C6" s="147"/>
      <c r="D6" s="147"/>
      <c r="E6" s="147"/>
      <c r="F6" s="147"/>
      <c r="G6" s="147"/>
      <c r="H6" s="147"/>
      <c r="I6" s="56"/>
    </row>
    <row r="7" spans="1:9" s="2" customFormat="1" ht="12" customHeight="1" x14ac:dyDescent="0.2">
      <c r="A7" s="157" t="s">
        <v>83</v>
      </c>
      <c r="B7" s="160" t="s">
        <v>36</v>
      </c>
      <c r="C7" s="160" t="s">
        <v>118</v>
      </c>
      <c r="D7" s="160" t="s">
        <v>119</v>
      </c>
      <c r="E7" s="107" t="s">
        <v>143</v>
      </c>
      <c r="F7" s="108"/>
      <c r="G7" s="108"/>
      <c r="H7" s="108"/>
      <c r="I7" s="109"/>
    </row>
    <row r="8" spans="1:9" s="6" customFormat="1" ht="34.799999999999997" customHeight="1" x14ac:dyDescent="0.25">
      <c r="A8" s="158"/>
      <c r="B8" s="161"/>
      <c r="C8" s="161"/>
      <c r="D8" s="161"/>
      <c r="E8" s="110"/>
      <c r="F8" s="111"/>
      <c r="G8" s="111"/>
      <c r="H8" s="111"/>
      <c r="I8" s="112"/>
    </row>
    <row r="9" spans="1:9" s="6" customFormat="1" ht="79.2" customHeight="1" x14ac:dyDescent="0.25">
      <c r="A9" s="158"/>
      <c r="B9" s="161"/>
      <c r="C9" s="161"/>
      <c r="D9" s="161"/>
      <c r="E9" s="160" t="s">
        <v>0</v>
      </c>
      <c r="F9" s="113" t="s">
        <v>144</v>
      </c>
      <c r="G9" s="114"/>
      <c r="H9" s="114"/>
      <c r="I9" s="115"/>
    </row>
    <row r="10" spans="1:9" s="6" customFormat="1" ht="62.4" customHeight="1" x14ac:dyDescent="0.25">
      <c r="A10" s="159"/>
      <c r="B10" s="162"/>
      <c r="C10" s="162"/>
      <c r="D10" s="162"/>
      <c r="E10" s="162"/>
      <c r="F10" s="48" t="s">
        <v>145</v>
      </c>
      <c r="G10" s="57" t="s">
        <v>146</v>
      </c>
      <c r="H10" s="57" t="s">
        <v>147</v>
      </c>
      <c r="I10" s="58" t="s">
        <v>157</v>
      </c>
    </row>
    <row r="11" spans="1:9" s="9" customFormat="1" ht="15.6" customHeight="1" x14ac:dyDescent="0.25">
      <c r="A11" s="35">
        <v>1</v>
      </c>
      <c r="B11" s="34">
        <v>2</v>
      </c>
      <c r="C11" s="34">
        <v>3</v>
      </c>
      <c r="D11" s="46">
        <v>4</v>
      </c>
      <c r="E11" s="46">
        <v>5</v>
      </c>
      <c r="F11" s="48">
        <v>6</v>
      </c>
      <c r="G11" s="59">
        <v>7</v>
      </c>
      <c r="H11" s="59">
        <v>8</v>
      </c>
      <c r="I11" s="60">
        <v>9</v>
      </c>
    </row>
    <row r="12" spans="1:9" s="4" customFormat="1" ht="15" customHeight="1" x14ac:dyDescent="0.2">
      <c r="A12" s="116" t="s">
        <v>112</v>
      </c>
      <c r="B12" s="116"/>
      <c r="C12" s="116"/>
      <c r="D12" s="116"/>
      <c r="E12" s="116"/>
      <c r="F12" s="116"/>
      <c r="G12" s="116"/>
      <c r="H12" s="116"/>
      <c r="I12" s="116"/>
    </row>
    <row r="13" spans="1:9" s="6" customFormat="1" ht="82.5" customHeight="1" x14ac:dyDescent="0.25">
      <c r="A13" s="129" t="s">
        <v>49</v>
      </c>
      <c r="B13" s="125" t="s">
        <v>123</v>
      </c>
      <c r="C13" s="15" t="s">
        <v>39</v>
      </c>
      <c r="D13" s="42" t="s">
        <v>5</v>
      </c>
      <c r="E13" s="42" t="s">
        <v>6</v>
      </c>
      <c r="F13" s="49">
        <v>6913.9</v>
      </c>
      <c r="G13" s="31">
        <v>6062.1</v>
      </c>
      <c r="H13" s="61">
        <f>G13-F13</f>
        <v>-851.79999999999927</v>
      </c>
      <c r="I13" s="52">
        <f>G13/F13</f>
        <v>0.87679891233601881</v>
      </c>
    </row>
    <row r="14" spans="1:9" s="6" customFormat="1" ht="79.5" customHeight="1" x14ac:dyDescent="0.25">
      <c r="A14" s="128"/>
      <c r="B14" s="125"/>
      <c r="C14" s="15" t="s">
        <v>38</v>
      </c>
      <c r="D14" s="42" t="s">
        <v>126</v>
      </c>
      <c r="E14" s="42" t="s">
        <v>10</v>
      </c>
      <c r="F14" s="49">
        <v>0</v>
      </c>
      <c r="G14" s="31">
        <v>0</v>
      </c>
      <c r="H14" s="61">
        <f t="shared" ref="H14:H22" si="0">G14-F14</f>
        <v>0</v>
      </c>
      <c r="I14" s="52">
        <v>0</v>
      </c>
    </row>
    <row r="15" spans="1:9" s="6" customFormat="1" ht="76.2" customHeight="1" x14ac:dyDescent="0.25">
      <c r="A15" s="128"/>
      <c r="B15" s="125"/>
      <c r="C15" s="15" t="s">
        <v>38</v>
      </c>
      <c r="D15" s="42" t="s">
        <v>4</v>
      </c>
      <c r="E15" s="42" t="s">
        <v>6</v>
      </c>
      <c r="F15" s="49">
        <v>5500</v>
      </c>
      <c r="G15" s="31">
        <v>0</v>
      </c>
      <c r="H15" s="61">
        <f t="shared" si="0"/>
        <v>-5500</v>
      </c>
      <c r="I15" s="52">
        <f t="shared" ref="I15:I23" si="1">G15/F15</f>
        <v>0</v>
      </c>
    </row>
    <row r="16" spans="1:9" s="6" customFormat="1" ht="47.25" customHeight="1" x14ac:dyDescent="0.25">
      <c r="A16" s="129" t="s">
        <v>50</v>
      </c>
      <c r="B16" s="125" t="s">
        <v>124</v>
      </c>
      <c r="C16" s="126" t="s">
        <v>38</v>
      </c>
      <c r="D16" s="42" t="s">
        <v>7</v>
      </c>
      <c r="E16" s="126" t="s">
        <v>6</v>
      </c>
      <c r="F16" s="49">
        <v>7200</v>
      </c>
      <c r="G16" s="31">
        <v>311</v>
      </c>
      <c r="H16" s="61">
        <f t="shared" si="0"/>
        <v>-6889</v>
      </c>
      <c r="I16" s="52">
        <f t="shared" si="1"/>
        <v>4.3194444444444445E-2</v>
      </c>
    </row>
    <row r="17" spans="1:9" s="6" customFormat="1" ht="49.2" customHeight="1" x14ac:dyDescent="0.25">
      <c r="A17" s="128"/>
      <c r="B17" s="125"/>
      <c r="C17" s="145"/>
      <c r="D17" s="42" t="s">
        <v>7</v>
      </c>
      <c r="E17" s="145"/>
      <c r="F17" s="49">
        <v>12750</v>
      </c>
      <c r="G17" s="31">
        <v>700</v>
      </c>
      <c r="H17" s="61">
        <f t="shared" si="0"/>
        <v>-12050</v>
      </c>
      <c r="I17" s="52">
        <f t="shared" si="1"/>
        <v>5.4901960784313725E-2</v>
      </c>
    </row>
    <row r="18" spans="1:9" s="6" customFormat="1" ht="48" customHeight="1" x14ac:dyDescent="0.25">
      <c r="A18" s="130"/>
      <c r="B18" s="125"/>
      <c r="C18" s="127"/>
      <c r="D18" s="42" t="s">
        <v>7</v>
      </c>
      <c r="E18" s="127"/>
      <c r="F18" s="49">
        <v>1000</v>
      </c>
      <c r="G18" s="31">
        <v>0</v>
      </c>
      <c r="H18" s="61">
        <f t="shared" si="0"/>
        <v>-1000</v>
      </c>
      <c r="I18" s="52">
        <f t="shared" si="1"/>
        <v>0</v>
      </c>
    </row>
    <row r="19" spans="1:9" s="6" customFormat="1" ht="87.6" customHeight="1" x14ac:dyDescent="0.25">
      <c r="A19" s="14" t="s">
        <v>51</v>
      </c>
      <c r="B19" s="45" t="s">
        <v>127</v>
      </c>
      <c r="C19" s="40" t="s">
        <v>38</v>
      </c>
      <c r="D19" s="42" t="s">
        <v>4</v>
      </c>
      <c r="E19" s="42" t="s">
        <v>6</v>
      </c>
      <c r="F19" s="49">
        <v>400</v>
      </c>
      <c r="G19" s="31">
        <v>284</v>
      </c>
      <c r="H19" s="61">
        <f t="shared" si="0"/>
        <v>-116</v>
      </c>
      <c r="I19" s="52">
        <f t="shared" si="1"/>
        <v>0.71</v>
      </c>
    </row>
    <row r="20" spans="1:9" s="6" customFormat="1" ht="54.6" customHeight="1" x14ac:dyDescent="0.25">
      <c r="A20" s="14" t="s">
        <v>52</v>
      </c>
      <c r="B20" s="45" t="s">
        <v>125</v>
      </c>
      <c r="C20" s="40" t="s">
        <v>38</v>
      </c>
      <c r="D20" s="42" t="s">
        <v>4</v>
      </c>
      <c r="E20" s="42" t="s">
        <v>6</v>
      </c>
      <c r="F20" s="49">
        <v>8860</v>
      </c>
      <c r="G20" s="31">
        <v>492.6</v>
      </c>
      <c r="H20" s="61">
        <f t="shared" si="0"/>
        <v>-8367.4</v>
      </c>
      <c r="I20" s="52">
        <f t="shared" si="1"/>
        <v>5.559819413092551E-2</v>
      </c>
    </row>
    <row r="21" spans="1:9" s="6" customFormat="1" ht="66" x14ac:dyDescent="0.25">
      <c r="A21" s="14" t="s">
        <v>120</v>
      </c>
      <c r="B21" s="45" t="s">
        <v>121</v>
      </c>
      <c r="C21" s="40" t="s">
        <v>38</v>
      </c>
      <c r="D21" s="42" t="s">
        <v>4</v>
      </c>
      <c r="E21" s="42" t="s">
        <v>6</v>
      </c>
      <c r="F21" s="49">
        <v>0</v>
      </c>
      <c r="G21" s="31">
        <v>0</v>
      </c>
      <c r="H21" s="61">
        <f t="shared" si="0"/>
        <v>0</v>
      </c>
      <c r="I21" s="52">
        <v>0</v>
      </c>
    </row>
    <row r="22" spans="1:9" s="6" customFormat="1" ht="97.5" customHeight="1" x14ac:dyDescent="0.25">
      <c r="A22" s="14" t="s">
        <v>53</v>
      </c>
      <c r="B22" s="45" t="s">
        <v>122</v>
      </c>
      <c r="C22" s="40" t="s">
        <v>38</v>
      </c>
      <c r="D22" s="42" t="s">
        <v>4</v>
      </c>
      <c r="E22" s="42" t="s">
        <v>6</v>
      </c>
      <c r="F22" s="49">
        <f>27500+3315.2</f>
        <v>30815.200000000001</v>
      </c>
      <c r="G22" s="31">
        <v>448.9</v>
      </c>
      <c r="H22" s="61">
        <f t="shared" si="0"/>
        <v>-30366.3</v>
      </c>
      <c r="I22" s="52">
        <f t="shared" si="1"/>
        <v>1.4567486175653573E-2</v>
      </c>
    </row>
    <row r="23" spans="1:9" s="6" customFormat="1" ht="79.2" x14ac:dyDescent="0.25">
      <c r="A23" s="72"/>
      <c r="B23" s="73" t="s">
        <v>104</v>
      </c>
      <c r="C23" s="74"/>
      <c r="D23" s="75"/>
      <c r="E23" s="76"/>
      <c r="F23" s="77">
        <f>F24+F25</f>
        <v>73439.099999999991</v>
      </c>
      <c r="G23" s="78">
        <f>G24+G25</f>
        <v>8298.6</v>
      </c>
      <c r="H23" s="79">
        <v>0</v>
      </c>
      <c r="I23" s="80">
        <f t="shared" si="1"/>
        <v>0.11299975081393973</v>
      </c>
    </row>
    <row r="24" spans="1:9" s="6" customFormat="1" ht="13.2" x14ac:dyDescent="0.25">
      <c r="A24" s="81"/>
      <c r="B24" s="82" t="s">
        <v>1</v>
      </c>
      <c r="C24" s="83"/>
      <c r="D24" s="84"/>
      <c r="E24" s="84"/>
      <c r="F24" s="85">
        <f>+F13+F15+F14</f>
        <v>12413.9</v>
      </c>
      <c r="G24" s="86">
        <f>G13+G15+G14</f>
        <v>6062.1</v>
      </c>
      <c r="H24" s="87"/>
      <c r="I24" s="88"/>
    </row>
    <row r="25" spans="1:9" s="6" customFormat="1" ht="13.2" x14ac:dyDescent="0.25">
      <c r="A25" s="81"/>
      <c r="B25" s="82" t="s">
        <v>13</v>
      </c>
      <c r="C25" s="83"/>
      <c r="D25" s="84"/>
      <c r="E25" s="84"/>
      <c r="F25" s="85">
        <f>+F16+F17+F18+F19+F20+F21+F22</f>
        <v>61025.2</v>
      </c>
      <c r="G25" s="86">
        <f>+G16+G17+G18+G19+G20+G21+G22</f>
        <v>2236.5</v>
      </c>
      <c r="H25" s="87"/>
      <c r="I25" s="88"/>
    </row>
    <row r="26" spans="1:9" s="11" customFormat="1" ht="39.6" customHeight="1" x14ac:dyDescent="0.25">
      <c r="A26" s="116" t="s">
        <v>113</v>
      </c>
      <c r="B26" s="116"/>
      <c r="C26" s="116"/>
      <c r="D26" s="116"/>
      <c r="E26" s="116"/>
      <c r="F26" s="116"/>
      <c r="G26" s="116"/>
      <c r="H26" s="116"/>
      <c r="I26" s="116"/>
    </row>
    <row r="27" spans="1:9" s="6" customFormat="1" ht="44.25" customHeight="1" x14ac:dyDescent="0.25">
      <c r="A27" s="129" t="s">
        <v>54</v>
      </c>
      <c r="B27" s="134" t="s">
        <v>85</v>
      </c>
      <c r="C27" s="42" t="s">
        <v>40</v>
      </c>
      <c r="D27" s="42" t="s">
        <v>8</v>
      </c>
      <c r="E27" s="42" t="s">
        <v>6</v>
      </c>
      <c r="F27" s="47">
        <v>118.2</v>
      </c>
      <c r="G27" s="32">
        <v>0</v>
      </c>
      <c r="H27" s="61">
        <f t="shared" ref="H27:H50" si="2">G27-F27</f>
        <v>-118.2</v>
      </c>
      <c r="I27" s="52">
        <f t="shared" ref="I27:I46" si="3">G27/F27</f>
        <v>0</v>
      </c>
    </row>
    <row r="28" spans="1:9" s="6" customFormat="1" ht="40.950000000000003" customHeight="1" x14ac:dyDescent="0.25">
      <c r="A28" s="128"/>
      <c r="B28" s="135"/>
      <c r="C28" s="42" t="s">
        <v>39</v>
      </c>
      <c r="D28" s="42" t="s">
        <v>5</v>
      </c>
      <c r="E28" s="42" t="s">
        <v>6</v>
      </c>
      <c r="F28" s="47">
        <v>2990</v>
      </c>
      <c r="G28" s="32">
        <v>0</v>
      </c>
      <c r="H28" s="61">
        <f t="shared" si="2"/>
        <v>-2990</v>
      </c>
      <c r="I28" s="52">
        <f t="shared" si="3"/>
        <v>0</v>
      </c>
    </row>
    <row r="29" spans="1:9" s="6" customFormat="1" ht="54" customHeight="1" x14ac:dyDescent="0.25">
      <c r="A29" s="128"/>
      <c r="B29" s="135"/>
      <c r="C29" s="42" t="s">
        <v>84</v>
      </c>
      <c r="D29" s="42" t="s">
        <v>9</v>
      </c>
      <c r="E29" s="42" t="s">
        <v>6</v>
      </c>
      <c r="F29" s="47">
        <v>3500</v>
      </c>
      <c r="G29" s="32">
        <v>0</v>
      </c>
      <c r="H29" s="61">
        <f t="shared" si="2"/>
        <v>-3500</v>
      </c>
      <c r="I29" s="52">
        <f t="shared" si="3"/>
        <v>0</v>
      </c>
    </row>
    <row r="30" spans="1:9" s="6" customFormat="1" ht="48" customHeight="1" x14ac:dyDescent="0.25">
      <c r="A30" s="130"/>
      <c r="B30" s="136"/>
      <c r="C30" s="42" t="s">
        <v>41</v>
      </c>
      <c r="D30" s="42" t="s">
        <v>30</v>
      </c>
      <c r="E30" s="42" t="s">
        <v>6</v>
      </c>
      <c r="F30" s="47">
        <v>4500</v>
      </c>
      <c r="G30" s="32">
        <v>0</v>
      </c>
      <c r="H30" s="61">
        <f t="shared" si="2"/>
        <v>-4500</v>
      </c>
      <c r="I30" s="52">
        <f t="shared" si="3"/>
        <v>0</v>
      </c>
    </row>
    <row r="31" spans="1:9" s="6" customFormat="1" ht="60" customHeight="1" x14ac:dyDescent="0.25">
      <c r="A31" s="129" t="s">
        <v>129</v>
      </c>
      <c r="B31" s="125" t="s">
        <v>128</v>
      </c>
      <c r="C31" s="15" t="s">
        <v>84</v>
      </c>
      <c r="D31" s="42" t="s">
        <v>9</v>
      </c>
      <c r="E31" s="42" t="s">
        <v>6</v>
      </c>
      <c r="F31" s="47">
        <v>50</v>
      </c>
      <c r="G31" s="32">
        <v>0</v>
      </c>
      <c r="H31" s="61">
        <f t="shared" si="2"/>
        <v>-50</v>
      </c>
      <c r="I31" s="52">
        <f t="shared" si="3"/>
        <v>0</v>
      </c>
    </row>
    <row r="32" spans="1:9" s="6" customFormat="1" ht="63" customHeight="1" x14ac:dyDescent="0.25">
      <c r="A32" s="130"/>
      <c r="B32" s="125"/>
      <c r="C32" s="15" t="s">
        <v>41</v>
      </c>
      <c r="D32" s="42" t="s">
        <v>30</v>
      </c>
      <c r="E32" s="42" t="s">
        <v>6</v>
      </c>
      <c r="F32" s="47">
        <v>600</v>
      </c>
      <c r="G32" s="32">
        <v>0</v>
      </c>
      <c r="H32" s="61">
        <f t="shared" si="2"/>
        <v>-600</v>
      </c>
      <c r="I32" s="52">
        <f t="shared" si="3"/>
        <v>0</v>
      </c>
    </row>
    <row r="33" spans="1:9" s="11" customFormat="1" ht="85.95" customHeight="1" x14ac:dyDescent="0.25">
      <c r="A33" s="38" t="s">
        <v>55</v>
      </c>
      <c r="B33" s="43" t="s">
        <v>130</v>
      </c>
      <c r="C33" s="42" t="s">
        <v>39</v>
      </c>
      <c r="D33" s="42" t="s">
        <v>5</v>
      </c>
      <c r="E33" s="42" t="s">
        <v>6</v>
      </c>
      <c r="F33" s="47">
        <v>587.58000000000004</v>
      </c>
      <c r="G33" s="32">
        <v>0</v>
      </c>
      <c r="H33" s="61">
        <f t="shared" si="2"/>
        <v>-587.58000000000004</v>
      </c>
      <c r="I33" s="52">
        <f t="shared" si="3"/>
        <v>0</v>
      </c>
    </row>
    <row r="34" spans="1:9" s="11" customFormat="1" ht="58.2" customHeight="1" x14ac:dyDescent="0.25">
      <c r="A34" s="129" t="s">
        <v>56</v>
      </c>
      <c r="B34" s="132" t="s">
        <v>131</v>
      </c>
      <c r="C34" s="42" t="s">
        <v>84</v>
      </c>
      <c r="D34" s="42" t="s">
        <v>9</v>
      </c>
      <c r="E34" s="42" t="s">
        <v>6</v>
      </c>
      <c r="F34" s="47">
        <v>2500</v>
      </c>
      <c r="G34" s="32">
        <v>0</v>
      </c>
      <c r="H34" s="61">
        <f t="shared" si="2"/>
        <v>-2500</v>
      </c>
      <c r="I34" s="52">
        <f t="shared" si="3"/>
        <v>0</v>
      </c>
    </row>
    <row r="35" spans="1:9" s="11" customFormat="1" ht="63.6" customHeight="1" x14ac:dyDescent="0.25">
      <c r="A35" s="130"/>
      <c r="B35" s="137"/>
      <c r="C35" s="42" t="s">
        <v>38</v>
      </c>
      <c r="D35" s="42" t="s">
        <v>11</v>
      </c>
      <c r="E35" s="42" t="s">
        <v>18</v>
      </c>
      <c r="F35" s="47">
        <v>0</v>
      </c>
      <c r="G35" s="32">
        <v>0</v>
      </c>
      <c r="H35" s="61">
        <f t="shared" si="2"/>
        <v>0</v>
      </c>
      <c r="I35" s="52">
        <v>0</v>
      </c>
    </row>
    <row r="36" spans="1:9" s="6" customFormat="1" ht="35.25" customHeight="1" x14ac:dyDescent="0.25">
      <c r="A36" s="129" t="s">
        <v>57</v>
      </c>
      <c r="B36" s="134" t="s">
        <v>132</v>
      </c>
      <c r="C36" s="42" t="s">
        <v>41</v>
      </c>
      <c r="D36" s="42" t="s">
        <v>30</v>
      </c>
      <c r="E36" s="42" t="s">
        <v>6</v>
      </c>
      <c r="F36" s="47">
        <v>15.4</v>
      </c>
      <c r="G36" s="32">
        <v>0</v>
      </c>
      <c r="H36" s="61">
        <f t="shared" si="2"/>
        <v>-15.4</v>
      </c>
      <c r="I36" s="52">
        <f t="shared" si="3"/>
        <v>0</v>
      </c>
    </row>
    <row r="37" spans="1:9" s="6" customFormat="1" ht="40.200000000000003" customHeight="1" x14ac:dyDescent="0.25">
      <c r="A37" s="128"/>
      <c r="B37" s="135"/>
      <c r="C37" s="42" t="s">
        <v>84</v>
      </c>
      <c r="D37" s="42" t="s">
        <v>9</v>
      </c>
      <c r="E37" s="42" t="s">
        <v>6</v>
      </c>
      <c r="F37" s="47">
        <v>0</v>
      </c>
      <c r="G37" s="32">
        <v>0</v>
      </c>
      <c r="H37" s="61">
        <f t="shared" si="2"/>
        <v>0</v>
      </c>
      <c r="I37" s="52">
        <v>0</v>
      </c>
    </row>
    <row r="38" spans="1:9" s="6" customFormat="1" ht="42.6" customHeight="1" x14ac:dyDescent="0.25">
      <c r="A38" s="128"/>
      <c r="B38" s="135"/>
      <c r="C38" s="42" t="s">
        <v>41</v>
      </c>
      <c r="D38" s="42" t="s">
        <v>30</v>
      </c>
      <c r="E38" s="42" t="s">
        <v>6</v>
      </c>
      <c r="F38" s="47">
        <v>70</v>
      </c>
      <c r="G38" s="32">
        <v>0</v>
      </c>
      <c r="H38" s="61">
        <f t="shared" si="2"/>
        <v>-70</v>
      </c>
      <c r="I38" s="52">
        <f t="shared" si="3"/>
        <v>0</v>
      </c>
    </row>
    <row r="39" spans="1:9" s="6" customFormat="1" ht="43.2" customHeight="1" x14ac:dyDescent="0.25">
      <c r="A39" s="128"/>
      <c r="B39" s="136"/>
      <c r="C39" s="42" t="s">
        <v>84</v>
      </c>
      <c r="D39" s="42" t="s">
        <v>9</v>
      </c>
      <c r="E39" s="42" t="s">
        <v>6</v>
      </c>
      <c r="F39" s="47">
        <v>700</v>
      </c>
      <c r="G39" s="32">
        <v>0</v>
      </c>
      <c r="H39" s="61">
        <f t="shared" si="2"/>
        <v>-700</v>
      </c>
      <c r="I39" s="52">
        <f t="shared" si="3"/>
        <v>0</v>
      </c>
    </row>
    <row r="40" spans="1:9" s="11" customFormat="1" ht="56.4" customHeight="1" x14ac:dyDescent="0.25">
      <c r="A40" s="129" t="s">
        <v>58</v>
      </c>
      <c r="B40" s="132" t="s">
        <v>133</v>
      </c>
      <c r="C40" s="42" t="s">
        <v>39</v>
      </c>
      <c r="D40" s="42" t="s">
        <v>5</v>
      </c>
      <c r="E40" s="42" t="s">
        <v>6</v>
      </c>
      <c r="F40" s="47">
        <f>7173.04+2517.7</f>
        <v>9690.74</v>
      </c>
      <c r="G40" s="32">
        <v>5927.8</v>
      </c>
      <c r="H40" s="61">
        <f t="shared" si="2"/>
        <v>-3762.9399999999996</v>
      </c>
      <c r="I40" s="52">
        <f t="shared" si="3"/>
        <v>0.61169735231777966</v>
      </c>
    </row>
    <row r="41" spans="1:9" s="11" customFormat="1" ht="68.25" customHeight="1" x14ac:dyDescent="0.25">
      <c r="A41" s="128"/>
      <c r="B41" s="137"/>
      <c r="C41" s="42" t="s">
        <v>38</v>
      </c>
      <c r="D41" s="42" t="s">
        <v>11</v>
      </c>
      <c r="E41" s="42" t="s">
        <v>10</v>
      </c>
      <c r="F41" s="47">
        <v>29582.7</v>
      </c>
      <c r="G41" s="32">
        <v>13777.3</v>
      </c>
      <c r="H41" s="61">
        <f t="shared" si="2"/>
        <v>-15805.400000000001</v>
      </c>
      <c r="I41" s="52">
        <f t="shared" si="3"/>
        <v>0.4657215196719704</v>
      </c>
    </row>
    <row r="42" spans="1:9" s="11" customFormat="1" ht="53.4" customHeight="1" x14ac:dyDescent="0.25">
      <c r="A42" s="129" t="s">
        <v>59</v>
      </c>
      <c r="B42" s="125" t="s">
        <v>134</v>
      </c>
      <c r="C42" s="15" t="s">
        <v>40</v>
      </c>
      <c r="D42" s="42" t="s">
        <v>8</v>
      </c>
      <c r="E42" s="42" t="s">
        <v>6</v>
      </c>
      <c r="F42" s="47">
        <v>2000</v>
      </c>
      <c r="G42" s="32">
        <v>0</v>
      </c>
      <c r="H42" s="61">
        <f t="shared" si="2"/>
        <v>-2000</v>
      </c>
      <c r="I42" s="52">
        <f t="shared" si="3"/>
        <v>0</v>
      </c>
    </row>
    <row r="43" spans="1:9" s="6" customFormat="1" ht="43.2" customHeight="1" x14ac:dyDescent="0.25">
      <c r="A43" s="128"/>
      <c r="B43" s="125"/>
      <c r="C43" s="15" t="s">
        <v>41</v>
      </c>
      <c r="D43" s="42" t="s">
        <v>30</v>
      </c>
      <c r="E43" s="42" t="s">
        <v>6</v>
      </c>
      <c r="F43" s="47">
        <v>200</v>
      </c>
      <c r="G43" s="32">
        <v>0</v>
      </c>
      <c r="H43" s="61">
        <f t="shared" si="2"/>
        <v>-200</v>
      </c>
      <c r="I43" s="52">
        <f t="shared" si="3"/>
        <v>0</v>
      </c>
    </row>
    <row r="44" spans="1:9" s="6" customFormat="1" ht="83.4" customHeight="1" x14ac:dyDescent="0.25">
      <c r="A44" s="38" t="s">
        <v>60</v>
      </c>
      <c r="B44" s="62" t="s">
        <v>135</v>
      </c>
      <c r="C44" s="42" t="s">
        <v>84</v>
      </c>
      <c r="D44" s="42" t="s">
        <v>12</v>
      </c>
      <c r="E44" s="42" t="s">
        <v>6</v>
      </c>
      <c r="F44" s="47">
        <v>250</v>
      </c>
      <c r="G44" s="32">
        <v>0</v>
      </c>
      <c r="H44" s="61">
        <f t="shared" si="2"/>
        <v>-250</v>
      </c>
      <c r="I44" s="52">
        <f t="shared" si="3"/>
        <v>0</v>
      </c>
    </row>
    <row r="45" spans="1:9" s="6" customFormat="1" ht="67.5" customHeight="1" x14ac:dyDescent="0.25">
      <c r="A45" s="14" t="s">
        <v>61</v>
      </c>
      <c r="B45" s="43" t="s">
        <v>136</v>
      </c>
      <c r="C45" s="22" t="s">
        <v>40</v>
      </c>
      <c r="D45" s="42" t="s">
        <v>8</v>
      </c>
      <c r="E45" s="42" t="s">
        <v>6</v>
      </c>
      <c r="F45" s="47">
        <v>193.4</v>
      </c>
      <c r="G45" s="32">
        <v>362.3</v>
      </c>
      <c r="H45" s="61">
        <f t="shared" si="2"/>
        <v>168.9</v>
      </c>
      <c r="I45" s="52">
        <f t="shared" si="3"/>
        <v>1.8733195449844882</v>
      </c>
    </row>
    <row r="46" spans="1:9" s="6" customFormat="1" ht="101.4" customHeight="1" x14ac:dyDescent="0.25">
      <c r="A46" s="14" t="s">
        <v>62</v>
      </c>
      <c r="B46" s="45" t="s">
        <v>137</v>
      </c>
      <c r="C46" s="22" t="s">
        <v>40</v>
      </c>
      <c r="D46" s="42" t="s">
        <v>8</v>
      </c>
      <c r="E46" s="42" t="s">
        <v>6</v>
      </c>
      <c r="F46" s="47">
        <f>9.75</f>
        <v>9.75</v>
      </c>
      <c r="G46" s="32">
        <v>219.6</v>
      </c>
      <c r="H46" s="61">
        <f t="shared" si="2"/>
        <v>209.85</v>
      </c>
      <c r="I46" s="52">
        <f t="shared" si="3"/>
        <v>22.523076923076921</v>
      </c>
    </row>
    <row r="47" spans="1:9" s="6" customFormat="1" ht="10.199999999999999" customHeight="1" x14ac:dyDescent="0.25">
      <c r="A47" s="129" t="s">
        <v>63</v>
      </c>
      <c r="B47" s="125" t="s">
        <v>138</v>
      </c>
      <c r="C47" s="126" t="s">
        <v>40</v>
      </c>
      <c r="D47" s="124" t="s">
        <v>8</v>
      </c>
      <c r="E47" s="124" t="s">
        <v>6</v>
      </c>
      <c r="F47" s="154">
        <v>300</v>
      </c>
      <c r="G47" s="151">
        <v>139</v>
      </c>
      <c r="H47" s="148">
        <f>G47-F47</f>
        <v>-161</v>
      </c>
      <c r="I47" s="117">
        <f>G47/F47</f>
        <v>0.46333333333333332</v>
      </c>
    </row>
    <row r="48" spans="1:9" s="6" customFormat="1" ht="10.199999999999999" customHeight="1" x14ac:dyDescent="0.25">
      <c r="A48" s="128"/>
      <c r="B48" s="125"/>
      <c r="C48" s="145"/>
      <c r="D48" s="124"/>
      <c r="E48" s="124"/>
      <c r="F48" s="155"/>
      <c r="G48" s="152"/>
      <c r="H48" s="149">
        <f t="shared" si="2"/>
        <v>0</v>
      </c>
      <c r="I48" s="118"/>
    </row>
    <row r="49" spans="1:9" s="6" customFormat="1" ht="10.199999999999999" customHeight="1" x14ac:dyDescent="0.25">
      <c r="A49" s="128"/>
      <c r="B49" s="125"/>
      <c r="C49" s="145"/>
      <c r="D49" s="124"/>
      <c r="E49" s="124"/>
      <c r="F49" s="155"/>
      <c r="G49" s="152"/>
      <c r="H49" s="149">
        <f t="shared" si="2"/>
        <v>0</v>
      </c>
      <c r="I49" s="118"/>
    </row>
    <row r="50" spans="1:9" s="6" customFormat="1" ht="24" customHeight="1" x14ac:dyDescent="0.25">
      <c r="A50" s="128"/>
      <c r="B50" s="125"/>
      <c r="C50" s="127"/>
      <c r="D50" s="124"/>
      <c r="E50" s="124"/>
      <c r="F50" s="156"/>
      <c r="G50" s="153"/>
      <c r="H50" s="150">
        <f t="shared" si="2"/>
        <v>0</v>
      </c>
      <c r="I50" s="119"/>
    </row>
    <row r="51" spans="1:9" s="6" customFormat="1" ht="58.95" customHeight="1" x14ac:dyDescent="0.25">
      <c r="A51" s="130"/>
      <c r="B51" s="125"/>
      <c r="C51" s="15" t="s">
        <v>84</v>
      </c>
      <c r="D51" s="42" t="s">
        <v>12</v>
      </c>
      <c r="E51" s="42" t="s">
        <v>6</v>
      </c>
      <c r="F51" s="47">
        <v>2311.5</v>
      </c>
      <c r="G51" s="32">
        <v>0</v>
      </c>
      <c r="H51" s="61">
        <f>G51-F51</f>
        <v>-2311.5</v>
      </c>
      <c r="I51" s="52">
        <f>G51/F51</f>
        <v>0</v>
      </c>
    </row>
    <row r="52" spans="1:9" s="12" customFormat="1" ht="94.8" customHeight="1" x14ac:dyDescent="0.25">
      <c r="A52" s="89"/>
      <c r="B52" s="90" t="s">
        <v>105</v>
      </c>
      <c r="C52" s="91"/>
      <c r="D52" s="92"/>
      <c r="E52" s="93"/>
      <c r="F52" s="77">
        <f>F53+F54</f>
        <v>60169.270000000004</v>
      </c>
      <c r="G52" s="78">
        <f>G53+G54</f>
        <v>20426</v>
      </c>
      <c r="H52" s="79">
        <f>G52-F52</f>
        <v>-39743.270000000004</v>
      </c>
      <c r="I52" s="80">
        <f>G52/F52</f>
        <v>0.33947561604121174</v>
      </c>
    </row>
    <row r="53" spans="1:9" s="12" customFormat="1" ht="13.2" x14ac:dyDescent="0.25">
      <c r="A53" s="94"/>
      <c r="B53" s="82" t="s">
        <v>1</v>
      </c>
      <c r="C53" s="83"/>
      <c r="D53" s="95"/>
      <c r="E53" s="96"/>
      <c r="F53" s="85">
        <f>F35+F41</f>
        <v>29582.7</v>
      </c>
      <c r="G53" s="86">
        <f>G35+G41</f>
        <v>13777.3</v>
      </c>
      <c r="H53" s="87">
        <f t="shared" ref="H53:H54" si="4">G53-F53</f>
        <v>-15805.400000000001</v>
      </c>
      <c r="I53" s="88">
        <f t="shared" ref="I53:I54" si="5">G53/F53</f>
        <v>0.4657215196719704</v>
      </c>
    </row>
    <row r="54" spans="1:9" s="6" customFormat="1" ht="13.2" x14ac:dyDescent="0.25">
      <c r="A54" s="81"/>
      <c r="B54" s="82" t="s">
        <v>13</v>
      </c>
      <c r="C54" s="83"/>
      <c r="D54" s="84"/>
      <c r="E54" s="97"/>
      <c r="F54" s="85">
        <f>F27+F28+F29+F30+F31+F32+F33+F34+F36+F37+F38+F39+F40+F42+F43+F44+F46+F47+F51+F45</f>
        <v>30586.57</v>
      </c>
      <c r="G54" s="86">
        <f>G27+G28+G29+G30+G31+G32+G33+G34+G36+G37+G38+G39+G40+G42+G43+G44+G46+G47+G51+G45</f>
        <v>6648.7000000000007</v>
      </c>
      <c r="H54" s="87">
        <f t="shared" si="4"/>
        <v>-23937.87</v>
      </c>
      <c r="I54" s="88">
        <f t="shared" si="5"/>
        <v>0.21737318045142037</v>
      </c>
    </row>
    <row r="55" spans="1:9" s="11" customFormat="1" ht="51.6" customHeight="1" x14ac:dyDescent="0.25">
      <c r="A55" s="123" t="s">
        <v>114</v>
      </c>
      <c r="B55" s="123"/>
      <c r="C55" s="123"/>
      <c r="D55" s="123"/>
      <c r="E55" s="123"/>
      <c r="F55" s="123"/>
      <c r="G55" s="123"/>
      <c r="H55" s="123"/>
      <c r="I55" s="123"/>
    </row>
    <row r="56" spans="1:9" s="6" customFormat="1" ht="39.6" customHeight="1" x14ac:dyDescent="0.25">
      <c r="A56" s="128" t="s">
        <v>64</v>
      </c>
      <c r="B56" s="134" t="s">
        <v>141</v>
      </c>
      <c r="C56" s="126" t="s">
        <v>110</v>
      </c>
      <c r="D56" s="124" t="s">
        <v>20</v>
      </c>
      <c r="E56" s="42" t="s">
        <v>10</v>
      </c>
      <c r="F56" s="49">
        <v>0</v>
      </c>
      <c r="G56" s="31">
        <v>0</v>
      </c>
      <c r="H56" s="61">
        <f>G56-F56</f>
        <v>0</v>
      </c>
      <c r="I56" s="52">
        <v>0</v>
      </c>
    </row>
    <row r="57" spans="1:9" s="6" customFormat="1" ht="39.6" customHeight="1" x14ac:dyDescent="0.25">
      <c r="A57" s="128"/>
      <c r="B57" s="135"/>
      <c r="C57" s="127"/>
      <c r="D57" s="124"/>
      <c r="E57" s="42" t="s">
        <v>16</v>
      </c>
      <c r="F57" s="49">
        <v>0</v>
      </c>
      <c r="G57" s="31">
        <v>0</v>
      </c>
      <c r="H57" s="61">
        <f t="shared" ref="H57:H60" si="6">G57-F57</f>
        <v>0</v>
      </c>
      <c r="I57" s="52">
        <v>0</v>
      </c>
    </row>
    <row r="58" spans="1:9" s="6" customFormat="1" ht="57" customHeight="1" x14ac:dyDescent="0.25">
      <c r="A58" s="128"/>
      <c r="B58" s="136"/>
      <c r="C58" s="15" t="s">
        <v>45</v>
      </c>
      <c r="D58" s="42" t="s">
        <v>31</v>
      </c>
      <c r="E58" s="42" t="s">
        <v>6</v>
      </c>
      <c r="F58" s="49">
        <v>100</v>
      </c>
      <c r="G58" s="31">
        <v>0</v>
      </c>
      <c r="H58" s="61">
        <f t="shared" si="6"/>
        <v>-100</v>
      </c>
      <c r="I58" s="52">
        <f>G58/F58</f>
        <v>0</v>
      </c>
    </row>
    <row r="59" spans="1:9" s="6" customFormat="1" ht="60.6" customHeight="1" x14ac:dyDescent="0.25">
      <c r="A59" s="129" t="s">
        <v>65</v>
      </c>
      <c r="B59" s="134" t="s">
        <v>87</v>
      </c>
      <c r="C59" s="42" t="s">
        <v>43</v>
      </c>
      <c r="D59" s="42" t="s">
        <v>17</v>
      </c>
      <c r="E59" s="42" t="s">
        <v>10</v>
      </c>
      <c r="F59" s="49">
        <v>0</v>
      </c>
      <c r="G59" s="31">
        <v>0</v>
      </c>
      <c r="H59" s="61">
        <f t="shared" si="6"/>
        <v>0</v>
      </c>
      <c r="I59" s="52">
        <v>0</v>
      </c>
    </row>
    <row r="60" spans="1:9" s="6" customFormat="1" ht="47.4" customHeight="1" x14ac:dyDescent="0.25">
      <c r="A60" s="128"/>
      <c r="B60" s="135"/>
      <c r="C60" s="126" t="s">
        <v>110</v>
      </c>
      <c r="D60" s="124" t="s">
        <v>20</v>
      </c>
      <c r="E60" s="42" t="s">
        <v>10</v>
      </c>
      <c r="F60" s="49">
        <v>0</v>
      </c>
      <c r="G60" s="31">
        <v>0</v>
      </c>
      <c r="H60" s="61">
        <f t="shared" si="6"/>
        <v>0</v>
      </c>
      <c r="I60" s="52">
        <v>0</v>
      </c>
    </row>
    <row r="61" spans="1:9" s="6" customFormat="1" ht="13.2" x14ac:dyDescent="0.25">
      <c r="A61" s="128"/>
      <c r="B61" s="135"/>
      <c r="C61" s="127"/>
      <c r="D61" s="124"/>
      <c r="E61" s="42" t="s">
        <v>16</v>
      </c>
      <c r="F61" s="49">
        <v>0</v>
      </c>
      <c r="G61" s="31">
        <v>0</v>
      </c>
      <c r="H61" s="61">
        <f>G61-F61</f>
        <v>0</v>
      </c>
      <c r="I61" s="52">
        <v>0</v>
      </c>
    </row>
    <row r="62" spans="1:9" s="6" customFormat="1" ht="41.4" customHeight="1" x14ac:dyDescent="0.25">
      <c r="A62" s="128"/>
      <c r="B62" s="135"/>
      <c r="C62" s="42" t="s">
        <v>45</v>
      </c>
      <c r="D62" s="42" t="s">
        <v>31</v>
      </c>
      <c r="E62" s="42" t="s">
        <v>6</v>
      </c>
      <c r="F62" s="49">
        <v>12</v>
      </c>
      <c r="G62" s="31">
        <v>0</v>
      </c>
      <c r="H62" s="61">
        <f>G62-F62</f>
        <v>-12</v>
      </c>
      <c r="I62" s="52">
        <f>G62/F62</f>
        <v>0</v>
      </c>
    </row>
    <row r="63" spans="1:9" s="6" customFormat="1" ht="39.6" customHeight="1" x14ac:dyDescent="0.25">
      <c r="A63" s="130"/>
      <c r="B63" s="136"/>
      <c r="C63" s="42" t="s">
        <v>44</v>
      </c>
      <c r="D63" s="42" t="s">
        <v>27</v>
      </c>
      <c r="E63" s="42" t="s">
        <v>6</v>
      </c>
      <c r="F63" s="49">
        <v>0</v>
      </c>
      <c r="G63" s="31">
        <v>0</v>
      </c>
      <c r="H63" s="61">
        <f t="shared" ref="H63:H64" si="7">G63-F63</f>
        <v>0</v>
      </c>
      <c r="I63" s="52">
        <v>0</v>
      </c>
    </row>
    <row r="64" spans="1:9" s="6" customFormat="1" ht="68.25" customHeight="1" x14ac:dyDescent="0.25">
      <c r="A64" s="129" t="s">
        <v>66</v>
      </c>
      <c r="B64" s="125" t="s">
        <v>88</v>
      </c>
      <c r="C64" s="15" t="s">
        <v>38</v>
      </c>
      <c r="D64" s="42" t="s">
        <v>2</v>
      </c>
      <c r="E64" s="42" t="s">
        <v>10</v>
      </c>
      <c r="F64" s="49">
        <v>10</v>
      </c>
      <c r="G64" s="31">
        <v>0</v>
      </c>
      <c r="H64" s="61">
        <f t="shared" si="7"/>
        <v>-10</v>
      </c>
      <c r="I64" s="52">
        <f t="shared" ref="I64" si="8">G64/F64</f>
        <v>0</v>
      </c>
    </row>
    <row r="65" spans="1:9" s="11" customFormat="1" ht="39.6" x14ac:dyDescent="0.25">
      <c r="A65" s="128"/>
      <c r="B65" s="125"/>
      <c r="C65" s="15" t="s">
        <v>43</v>
      </c>
      <c r="D65" s="42" t="s">
        <v>17</v>
      </c>
      <c r="E65" s="42" t="s">
        <v>10</v>
      </c>
      <c r="F65" s="49">
        <v>0</v>
      </c>
      <c r="G65" s="31">
        <v>0</v>
      </c>
      <c r="H65" s="61">
        <f>G65-F65</f>
        <v>0</v>
      </c>
      <c r="I65" s="52">
        <v>0</v>
      </c>
    </row>
    <row r="66" spans="1:9" s="6" customFormat="1" ht="53.4" customHeight="1" x14ac:dyDescent="0.25">
      <c r="A66" s="128"/>
      <c r="B66" s="125"/>
      <c r="C66" s="126" t="s">
        <v>110</v>
      </c>
      <c r="D66" s="126" t="s">
        <v>19</v>
      </c>
      <c r="E66" s="42" t="s">
        <v>10</v>
      </c>
      <c r="F66" s="49">
        <v>0</v>
      </c>
      <c r="G66" s="31">
        <v>0</v>
      </c>
      <c r="H66" s="61">
        <f t="shared" ref="H66:H102" si="9">G66-F66</f>
        <v>0</v>
      </c>
      <c r="I66" s="52">
        <v>0</v>
      </c>
    </row>
    <row r="67" spans="1:9" s="6" customFormat="1" ht="42" customHeight="1" x14ac:dyDescent="0.25">
      <c r="A67" s="128"/>
      <c r="B67" s="125"/>
      <c r="C67" s="127"/>
      <c r="D67" s="127"/>
      <c r="E67" s="42" t="s">
        <v>16</v>
      </c>
      <c r="F67" s="49">
        <v>0</v>
      </c>
      <c r="G67" s="31">
        <v>0</v>
      </c>
      <c r="H67" s="61">
        <f t="shared" si="9"/>
        <v>0</v>
      </c>
      <c r="I67" s="52">
        <v>0</v>
      </c>
    </row>
    <row r="68" spans="1:9" s="6" customFormat="1" ht="58.95" customHeight="1" x14ac:dyDescent="0.25">
      <c r="A68" s="130"/>
      <c r="B68" s="125"/>
      <c r="C68" s="23" t="s">
        <v>46</v>
      </c>
      <c r="D68" s="63" t="s">
        <v>26</v>
      </c>
      <c r="E68" s="13" t="s">
        <v>6</v>
      </c>
      <c r="F68" s="49">
        <v>10</v>
      </c>
      <c r="G68" s="31">
        <v>0</v>
      </c>
      <c r="H68" s="61">
        <f t="shared" si="9"/>
        <v>-10</v>
      </c>
      <c r="I68" s="52">
        <v>0</v>
      </c>
    </row>
    <row r="69" spans="1:9" s="6" customFormat="1" ht="47.4" customHeight="1" x14ac:dyDescent="0.25">
      <c r="A69" s="129" t="s">
        <v>67</v>
      </c>
      <c r="B69" s="125" t="s">
        <v>89</v>
      </c>
      <c r="C69" s="15" t="s">
        <v>110</v>
      </c>
      <c r="D69" s="42" t="s">
        <v>20</v>
      </c>
      <c r="E69" s="42" t="s">
        <v>10</v>
      </c>
      <c r="F69" s="49">
        <v>0</v>
      </c>
      <c r="G69" s="31">
        <v>0</v>
      </c>
      <c r="H69" s="61">
        <f t="shared" si="9"/>
        <v>0</v>
      </c>
      <c r="I69" s="52">
        <v>0</v>
      </c>
    </row>
    <row r="70" spans="1:9" s="6" customFormat="1" ht="48.6" customHeight="1" x14ac:dyDescent="0.25">
      <c r="A70" s="130"/>
      <c r="B70" s="125"/>
      <c r="C70" s="15" t="s">
        <v>45</v>
      </c>
      <c r="D70" s="42" t="s">
        <v>31</v>
      </c>
      <c r="E70" s="42" t="s">
        <v>6</v>
      </c>
      <c r="F70" s="49">
        <v>7</v>
      </c>
      <c r="G70" s="31">
        <v>0</v>
      </c>
      <c r="H70" s="61">
        <f t="shared" si="9"/>
        <v>-7</v>
      </c>
      <c r="I70" s="52">
        <v>0</v>
      </c>
    </row>
    <row r="71" spans="1:9" s="6" customFormat="1" ht="63.6" customHeight="1" x14ac:dyDescent="0.25">
      <c r="A71" s="129" t="s">
        <v>68</v>
      </c>
      <c r="B71" s="134" t="s">
        <v>90</v>
      </c>
      <c r="C71" s="42" t="s">
        <v>38</v>
      </c>
      <c r="D71" s="42" t="s">
        <v>2</v>
      </c>
      <c r="E71" s="42" t="s">
        <v>10</v>
      </c>
      <c r="F71" s="49">
        <v>0</v>
      </c>
      <c r="G71" s="31">
        <v>0</v>
      </c>
      <c r="H71" s="61">
        <f t="shared" si="9"/>
        <v>0</v>
      </c>
      <c r="I71" s="52">
        <v>0</v>
      </c>
    </row>
    <row r="72" spans="1:9" s="6" customFormat="1" ht="27.6" customHeight="1" x14ac:dyDescent="0.25">
      <c r="A72" s="128"/>
      <c r="B72" s="135"/>
      <c r="C72" s="126" t="s">
        <v>110</v>
      </c>
      <c r="D72" s="124" t="s">
        <v>19</v>
      </c>
      <c r="E72" s="42" t="s">
        <v>10</v>
      </c>
      <c r="F72" s="49">
        <v>0</v>
      </c>
      <c r="G72" s="31">
        <v>0</v>
      </c>
      <c r="H72" s="61">
        <f t="shared" si="9"/>
        <v>0</v>
      </c>
      <c r="I72" s="52">
        <v>0</v>
      </c>
    </row>
    <row r="73" spans="1:9" s="6" customFormat="1" ht="27" customHeight="1" x14ac:dyDescent="0.25">
      <c r="A73" s="128"/>
      <c r="B73" s="135"/>
      <c r="C73" s="127"/>
      <c r="D73" s="116"/>
      <c r="E73" s="42" t="s">
        <v>16</v>
      </c>
      <c r="F73" s="49">
        <v>0</v>
      </c>
      <c r="G73" s="31">
        <v>0</v>
      </c>
      <c r="H73" s="61">
        <f t="shared" si="9"/>
        <v>0</v>
      </c>
      <c r="I73" s="52">
        <v>0</v>
      </c>
    </row>
    <row r="74" spans="1:9" s="6" customFormat="1" ht="53.4" customHeight="1" x14ac:dyDescent="0.25">
      <c r="A74" s="128"/>
      <c r="B74" s="135"/>
      <c r="C74" s="42" t="s">
        <v>45</v>
      </c>
      <c r="D74" s="42" t="s">
        <v>31</v>
      </c>
      <c r="E74" s="42" t="s">
        <v>6</v>
      </c>
      <c r="F74" s="49">
        <v>0</v>
      </c>
      <c r="G74" s="31">
        <v>0</v>
      </c>
      <c r="H74" s="61">
        <f t="shared" si="9"/>
        <v>0</v>
      </c>
      <c r="I74" s="52">
        <v>0</v>
      </c>
    </row>
    <row r="75" spans="1:9" s="6" customFormat="1" ht="55.2" customHeight="1" x14ac:dyDescent="0.25">
      <c r="A75" s="128"/>
      <c r="B75" s="135"/>
      <c r="C75" s="42" t="s">
        <v>140</v>
      </c>
      <c r="D75" s="42" t="s">
        <v>32</v>
      </c>
      <c r="E75" s="42" t="s">
        <v>6</v>
      </c>
      <c r="F75" s="49">
        <v>0</v>
      </c>
      <c r="G75" s="31">
        <v>0</v>
      </c>
      <c r="H75" s="61">
        <f t="shared" si="9"/>
        <v>0</v>
      </c>
      <c r="I75" s="52">
        <v>0</v>
      </c>
    </row>
    <row r="76" spans="1:9" s="11" customFormat="1" ht="52.2" customHeight="1" x14ac:dyDescent="0.25">
      <c r="A76" s="130"/>
      <c r="B76" s="136"/>
      <c r="C76" s="42" t="s">
        <v>43</v>
      </c>
      <c r="D76" s="13" t="s">
        <v>17</v>
      </c>
      <c r="E76" s="13" t="s">
        <v>10</v>
      </c>
      <c r="F76" s="49">
        <v>0</v>
      </c>
      <c r="G76" s="31">
        <v>0</v>
      </c>
      <c r="H76" s="61">
        <f t="shared" si="9"/>
        <v>0</v>
      </c>
      <c r="I76" s="52">
        <v>0</v>
      </c>
    </row>
    <row r="77" spans="1:9" s="6" customFormat="1" ht="54" customHeight="1" x14ac:dyDescent="0.25">
      <c r="A77" s="129" t="s">
        <v>69</v>
      </c>
      <c r="B77" s="125" t="s">
        <v>91</v>
      </c>
      <c r="C77" s="15" t="s">
        <v>38</v>
      </c>
      <c r="D77" s="42" t="s">
        <v>2</v>
      </c>
      <c r="E77" s="42" t="s">
        <v>10</v>
      </c>
      <c r="F77" s="49">
        <v>50</v>
      </c>
      <c r="G77" s="31">
        <v>0</v>
      </c>
      <c r="H77" s="61">
        <f t="shared" si="9"/>
        <v>-50</v>
      </c>
      <c r="I77" s="52">
        <v>0</v>
      </c>
    </row>
    <row r="78" spans="1:9" s="11" customFormat="1" ht="57" customHeight="1" x14ac:dyDescent="0.25">
      <c r="A78" s="128"/>
      <c r="B78" s="125"/>
      <c r="C78" s="15" t="s">
        <v>43</v>
      </c>
      <c r="D78" s="42" t="s">
        <v>17</v>
      </c>
      <c r="E78" s="42" t="s">
        <v>10</v>
      </c>
      <c r="F78" s="49">
        <v>0</v>
      </c>
      <c r="G78" s="31">
        <v>0</v>
      </c>
      <c r="H78" s="61">
        <f t="shared" si="9"/>
        <v>0</v>
      </c>
      <c r="I78" s="52">
        <v>0</v>
      </c>
    </row>
    <row r="79" spans="1:9" s="6" customFormat="1" ht="31.95" customHeight="1" x14ac:dyDescent="0.25">
      <c r="A79" s="128"/>
      <c r="B79" s="125"/>
      <c r="C79" s="126" t="s">
        <v>110</v>
      </c>
      <c r="D79" s="124" t="s">
        <v>20</v>
      </c>
      <c r="E79" s="42" t="s">
        <v>10</v>
      </c>
      <c r="F79" s="49">
        <v>0</v>
      </c>
      <c r="G79" s="31">
        <v>0</v>
      </c>
      <c r="H79" s="61">
        <f t="shared" si="9"/>
        <v>0</v>
      </c>
      <c r="I79" s="52">
        <v>0</v>
      </c>
    </row>
    <row r="80" spans="1:9" s="6" customFormat="1" ht="43.2" customHeight="1" x14ac:dyDescent="0.25">
      <c r="A80" s="128"/>
      <c r="B80" s="125"/>
      <c r="C80" s="127"/>
      <c r="D80" s="124"/>
      <c r="E80" s="42" t="s">
        <v>16</v>
      </c>
      <c r="F80" s="49">
        <v>0</v>
      </c>
      <c r="G80" s="31">
        <v>0</v>
      </c>
      <c r="H80" s="61">
        <f t="shared" si="9"/>
        <v>0</v>
      </c>
      <c r="I80" s="52">
        <v>0</v>
      </c>
    </row>
    <row r="81" spans="1:9" s="6" customFormat="1" ht="50.4" customHeight="1" x14ac:dyDescent="0.25">
      <c r="A81" s="128"/>
      <c r="B81" s="125"/>
      <c r="C81" s="15" t="s">
        <v>45</v>
      </c>
      <c r="D81" s="42" t="s">
        <v>31</v>
      </c>
      <c r="E81" s="42" t="s">
        <v>6</v>
      </c>
      <c r="F81" s="49">
        <v>20</v>
      </c>
      <c r="G81" s="31">
        <v>0</v>
      </c>
      <c r="H81" s="61">
        <f t="shared" si="9"/>
        <v>-20</v>
      </c>
      <c r="I81" s="52">
        <v>0</v>
      </c>
    </row>
    <row r="82" spans="1:9" s="6" customFormat="1" ht="49.2" customHeight="1" x14ac:dyDescent="0.25">
      <c r="A82" s="128"/>
      <c r="B82" s="125"/>
      <c r="C82" s="15" t="s">
        <v>46</v>
      </c>
      <c r="D82" s="42" t="s">
        <v>26</v>
      </c>
      <c r="E82" s="42" t="s">
        <v>6</v>
      </c>
      <c r="F82" s="49">
        <v>0</v>
      </c>
      <c r="G82" s="31">
        <v>0</v>
      </c>
      <c r="H82" s="61">
        <f t="shared" si="9"/>
        <v>0</v>
      </c>
      <c r="I82" s="52">
        <v>0</v>
      </c>
    </row>
    <row r="83" spans="1:9" s="6" customFormat="1" ht="26.4" x14ac:dyDescent="0.25">
      <c r="A83" s="128"/>
      <c r="B83" s="125"/>
      <c r="C83" s="126" t="s">
        <v>44</v>
      </c>
      <c r="D83" s="126" t="s">
        <v>27</v>
      </c>
      <c r="E83" s="42" t="s">
        <v>10</v>
      </c>
      <c r="F83" s="49">
        <v>10</v>
      </c>
      <c r="G83" s="31">
        <v>0</v>
      </c>
      <c r="H83" s="61">
        <f t="shared" si="9"/>
        <v>-10</v>
      </c>
      <c r="I83" s="52">
        <v>0</v>
      </c>
    </row>
    <row r="84" spans="1:9" s="6" customFormat="1" ht="36" customHeight="1" x14ac:dyDescent="0.25">
      <c r="A84" s="128"/>
      <c r="B84" s="125"/>
      <c r="C84" s="127"/>
      <c r="D84" s="127"/>
      <c r="E84" s="42" t="s">
        <v>6</v>
      </c>
      <c r="F84" s="49">
        <v>10</v>
      </c>
      <c r="G84" s="31">
        <v>0</v>
      </c>
      <c r="H84" s="61">
        <f t="shared" si="9"/>
        <v>-10</v>
      </c>
      <c r="I84" s="52">
        <v>0</v>
      </c>
    </row>
    <row r="85" spans="1:9" s="6" customFormat="1" ht="39.6" x14ac:dyDescent="0.25">
      <c r="A85" s="130"/>
      <c r="B85" s="125"/>
      <c r="C85" s="15" t="s">
        <v>140</v>
      </c>
      <c r="D85" s="42" t="s">
        <v>32</v>
      </c>
      <c r="E85" s="42" t="s">
        <v>6</v>
      </c>
      <c r="F85" s="49">
        <v>0</v>
      </c>
      <c r="G85" s="31">
        <v>0</v>
      </c>
      <c r="H85" s="61">
        <f t="shared" si="9"/>
        <v>0</v>
      </c>
      <c r="I85" s="52">
        <v>0</v>
      </c>
    </row>
    <row r="86" spans="1:9" s="6" customFormat="1" ht="10.199999999999999" customHeight="1" x14ac:dyDescent="0.25">
      <c r="A86" s="129" t="s">
        <v>70</v>
      </c>
      <c r="B86" s="132" t="s">
        <v>107</v>
      </c>
      <c r="C86" s="126" t="s">
        <v>110</v>
      </c>
      <c r="D86" s="124" t="s">
        <v>19</v>
      </c>
      <c r="E86" s="126" t="s">
        <v>10</v>
      </c>
      <c r="F86" s="141">
        <v>0</v>
      </c>
      <c r="G86" s="139">
        <v>0</v>
      </c>
      <c r="H86" s="148">
        <f t="shared" si="9"/>
        <v>0</v>
      </c>
      <c r="I86" s="117">
        <v>0</v>
      </c>
    </row>
    <row r="87" spans="1:9" s="6" customFormat="1" ht="50.4" customHeight="1" x14ac:dyDescent="0.25">
      <c r="A87" s="130"/>
      <c r="B87" s="133"/>
      <c r="C87" s="127"/>
      <c r="D87" s="124"/>
      <c r="E87" s="131"/>
      <c r="F87" s="142"/>
      <c r="G87" s="140"/>
      <c r="H87" s="150"/>
      <c r="I87" s="119"/>
    </row>
    <row r="88" spans="1:9" s="6" customFormat="1" ht="27.75" customHeight="1" x14ac:dyDescent="0.25">
      <c r="A88" s="129" t="s">
        <v>71</v>
      </c>
      <c r="B88" s="132" t="s">
        <v>92</v>
      </c>
      <c r="C88" s="126" t="s">
        <v>110</v>
      </c>
      <c r="D88" s="124" t="s">
        <v>19</v>
      </c>
      <c r="E88" s="42" t="s">
        <v>10</v>
      </c>
      <c r="F88" s="49">
        <v>0</v>
      </c>
      <c r="G88" s="31">
        <v>0</v>
      </c>
      <c r="H88" s="64">
        <f t="shared" si="9"/>
        <v>0</v>
      </c>
      <c r="I88" s="65">
        <v>0</v>
      </c>
    </row>
    <row r="89" spans="1:9" s="6" customFormat="1" ht="25.95" customHeight="1" x14ac:dyDescent="0.25">
      <c r="A89" s="128"/>
      <c r="B89" s="137"/>
      <c r="C89" s="127"/>
      <c r="D89" s="124"/>
      <c r="E89" s="42" t="s">
        <v>16</v>
      </c>
      <c r="F89" s="49">
        <v>0</v>
      </c>
      <c r="G89" s="31">
        <v>0</v>
      </c>
      <c r="H89" s="64">
        <f t="shared" si="9"/>
        <v>0</v>
      </c>
      <c r="I89" s="65">
        <v>0</v>
      </c>
    </row>
    <row r="90" spans="1:9" s="11" customFormat="1" ht="39.6" x14ac:dyDescent="0.25">
      <c r="A90" s="130"/>
      <c r="B90" s="133"/>
      <c r="C90" s="23" t="s">
        <v>43</v>
      </c>
      <c r="D90" s="42" t="s">
        <v>17</v>
      </c>
      <c r="E90" s="40" t="s">
        <v>1</v>
      </c>
      <c r="F90" s="49">
        <v>0</v>
      </c>
      <c r="G90" s="31">
        <v>0</v>
      </c>
      <c r="H90" s="61">
        <f t="shared" si="9"/>
        <v>0</v>
      </c>
      <c r="I90" s="65">
        <v>0</v>
      </c>
    </row>
    <row r="91" spans="1:9" s="6" customFormat="1" ht="40.950000000000003" customHeight="1" x14ac:dyDescent="0.25">
      <c r="A91" s="129" t="s">
        <v>72</v>
      </c>
      <c r="B91" s="132" t="s">
        <v>93</v>
      </c>
      <c r="C91" s="126" t="s">
        <v>110</v>
      </c>
      <c r="D91" s="126" t="s">
        <v>19</v>
      </c>
      <c r="E91" s="42" t="s">
        <v>10</v>
      </c>
      <c r="F91" s="49">
        <v>0</v>
      </c>
      <c r="G91" s="31">
        <v>0</v>
      </c>
      <c r="H91" s="61">
        <f t="shared" si="9"/>
        <v>0</v>
      </c>
      <c r="I91" s="65">
        <v>0</v>
      </c>
    </row>
    <row r="92" spans="1:9" s="6" customFormat="1" ht="28.2" customHeight="1" x14ac:dyDescent="0.25">
      <c r="A92" s="128"/>
      <c r="B92" s="143"/>
      <c r="C92" s="127"/>
      <c r="D92" s="127"/>
      <c r="E92" s="42" t="s">
        <v>16</v>
      </c>
      <c r="F92" s="49">
        <v>0</v>
      </c>
      <c r="G92" s="31">
        <v>0</v>
      </c>
      <c r="H92" s="61">
        <f t="shared" si="9"/>
        <v>0</v>
      </c>
      <c r="I92" s="65">
        <v>0</v>
      </c>
    </row>
    <row r="93" spans="1:9" s="6" customFormat="1" ht="56.25" customHeight="1" x14ac:dyDescent="0.25">
      <c r="A93" s="128"/>
      <c r="B93" s="143"/>
      <c r="C93" s="42" t="s">
        <v>38</v>
      </c>
      <c r="D93" s="42" t="s">
        <v>2</v>
      </c>
      <c r="E93" s="42" t="s">
        <v>10</v>
      </c>
      <c r="F93" s="49">
        <v>45</v>
      </c>
      <c r="G93" s="31">
        <v>61.1</v>
      </c>
      <c r="H93" s="61">
        <f t="shared" si="9"/>
        <v>16.100000000000001</v>
      </c>
      <c r="I93" s="65">
        <f t="shared" ref="I93:I96" si="10">G93/F93</f>
        <v>1.3577777777777778</v>
      </c>
    </row>
    <row r="94" spans="1:9" s="6" customFormat="1" ht="42.6" customHeight="1" x14ac:dyDescent="0.25">
      <c r="A94" s="128"/>
      <c r="B94" s="143"/>
      <c r="C94" s="42" t="s">
        <v>44</v>
      </c>
      <c r="D94" s="42" t="s">
        <v>27</v>
      </c>
      <c r="E94" s="42" t="s">
        <v>10</v>
      </c>
      <c r="F94" s="49">
        <v>45</v>
      </c>
      <c r="G94" s="31">
        <v>0</v>
      </c>
      <c r="H94" s="61">
        <f t="shared" si="9"/>
        <v>-45</v>
      </c>
      <c r="I94" s="65">
        <f t="shared" si="10"/>
        <v>0</v>
      </c>
    </row>
    <row r="95" spans="1:9" s="6" customFormat="1" ht="55.2" customHeight="1" x14ac:dyDescent="0.25">
      <c r="A95" s="128"/>
      <c r="B95" s="143"/>
      <c r="C95" s="42" t="s">
        <v>45</v>
      </c>
      <c r="D95" s="42" t="s">
        <v>31</v>
      </c>
      <c r="E95" s="42" t="s">
        <v>6</v>
      </c>
      <c r="F95" s="49">
        <v>10</v>
      </c>
      <c r="G95" s="31">
        <v>12</v>
      </c>
      <c r="H95" s="61">
        <f t="shared" si="9"/>
        <v>2</v>
      </c>
      <c r="I95" s="65">
        <f t="shared" si="10"/>
        <v>1.2</v>
      </c>
    </row>
    <row r="96" spans="1:9" s="6" customFormat="1" ht="53.4" customHeight="1" x14ac:dyDescent="0.25">
      <c r="A96" s="130"/>
      <c r="B96" s="144"/>
      <c r="C96" s="42" t="s">
        <v>47</v>
      </c>
      <c r="D96" s="42" t="s">
        <v>24</v>
      </c>
      <c r="E96" s="42" t="s">
        <v>25</v>
      </c>
      <c r="F96" s="49">
        <v>10</v>
      </c>
      <c r="G96" s="31">
        <v>0</v>
      </c>
      <c r="H96" s="61">
        <f t="shared" si="9"/>
        <v>-10</v>
      </c>
      <c r="I96" s="52">
        <f t="shared" si="10"/>
        <v>0</v>
      </c>
    </row>
    <row r="97" spans="1:9" s="6" customFormat="1" ht="25.5" customHeight="1" x14ac:dyDescent="0.25">
      <c r="A97" s="129" t="s">
        <v>73</v>
      </c>
      <c r="B97" s="125" t="s">
        <v>94</v>
      </c>
      <c r="C97" s="126" t="s">
        <v>110</v>
      </c>
      <c r="D97" s="124" t="s">
        <v>19</v>
      </c>
      <c r="E97" s="42" t="s">
        <v>10</v>
      </c>
      <c r="F97" s="49">
        <v>0</v>
      </c>
      <c r="G97" s="31">
        <v>0</v>
      </c>
      <c r="H97" s="61">
        <f t="shared" si="9"/>
        <v>0</v>
      </c>
      <c r="I97" s="52">
        <v>0</v>
      </c>
    </row>
    <row r="98" spans="1:9" s="6" customFormat="1" ht="39" customHeight="1" x14ac:dyDescent="0.25">
      <c r="A98" s="130"/>
      <c r="B98" s="125"/>
      <c r="C98" s="127"/>
      <c r="D98" s="124"/>
      <c r="E98" s="42" t="s">
        <v>16</v>
      </c>
      <c r="F98" s="49">
        <v>0</v>
      </c>
      <c r="G98" s="31">
        <v>0</v>
      </c>
      <c r="H98" s="61">
        <f t="shared" si="9"/>
        <v>0</v>
      </c>
      <c r="I98" s="52">
        <v>0</v>
      </c>
    </row>
    <row r="99" spans="1:9" s="6" customFormat="1" ht="61.95" customHeight="1" x14ac:dyDescent="0.25">
      <c r="A99" s="129" t="s">
        <v>74</v>
      </c>
      <c r="B99" s="134" t="s">
        <v>95</v>
      </c>
      <c r="C99" s="42" t="s">
        <v>38</v>
      </c>
      <c r="D99" s="42" t="s">
        <v>2</v>
      </c>
      <c r="E99" s="42" t="s">
        <v>10</v>
      </c>
      <c r="F99" s="49">
        <v>2</v>
      </c>
      <c r="G99" s="31">
        <v>0</v>
      </c>
      <c r="H99" s="61">
        <f t="shared" si="9"/>
        <v>-2</v>
      </c>
      <c r="I99" s="52">
        <v>0</v>
      </c>
    </row>
    <row r="100" spans="1:9" s="6" customFormat="1" ht="33" customHeight="1" x14ac:dyDescent="0.25">
      <c r="A100" s="128"/>
      <c r="B100" s="135"/>
      <c r="C100" s="124" t="s">
        <v>46</v>
      </c>
      <c r="D100" s="126" t="s">
        <v>26</v>
      </c>
      <c r="E100" s="126" t="s">
        <v>6</v>
      </c>
      <c r="F100" s="141">
        <v>10</v>
      </c>
      <c r="G100" s="139">
        <v>0</v>
      </c>
      <c r="H100" s="148">
        <f t="shared" si="9"/>
        <v>-10</v>
      </c>
      <c r="I100" s="117">
        <v>0</v>
      </c>
    </row>
    <row r="101" spans="1:9" s="6" customFormat="1" ht="11.25" customHeight="1" x14ac:dyDescent="0.25">
      <c r="A101" s="130"/>
      <c r="B101" s="136"/>
      <c r="C101" s="124"/>
      <c r="D101" s="131"/>
      <c r="E101" s="131"/>
      <c r="F101" s="142"/>
      <c r="G101" s="140"/>
      <c r="H101" s="150"/>
      <c r="I101" s="119"/>
    </row>
    <row r="102" spans="1:9" s="6" customFormat="1" ht="10.199999999999999" customHeight="1" x14ac:dyDescent="0.25">
      <c r="A102" s="129" t="s">
        <v>75</v>
      </c>
      <c r="B102" s="134" t="s">
        <v>96</v>
      </c>
      <c r="C102" s="126" t="s">
        <v>45</v>
      </c>
      <c r="D102" s="126" t="s">
        <v>31</v>
      </c>
      <c r="E102" s="126" t="s">
        <v>6</v>
      </c>
      <c r="F102" s="141">
        <v>0</v>
      </c>
      <c r="G102" s="139">
        <v>0</v>
      </c>
      <c r="H102" s="148">
        <f t="shared" si="9"/>
        <v>0</v>
      </c>
      <c r="I102" s="117">
        <v>0</v>
      </c>
    </row>
    <row r="103" spans="1:9" s="6" customFormat="1" ht="58.2" customHeight="1" x14ac:dyDescent="0.25">
      <c r="A103" s="130"/>
      <c r="B103" s="135"/>
      <c r="C103" s="127"/>
      <c r="D103" s="127"/>
      <c r="E103" s="127"/>
      <c r="F103" s="142"/>
      <c r="G103" s="140"/>
      <c r="H103" s="150"/>
      <c r="I103" s="119"/>
    </row>
    <row r="104" spans="1:9" s="6" customFormat="1" ht="0.75" hidden="1" customHeight="1" x14ac:dyDescent="0.25">
      <c r="A104" s="14"/>
      <c r="B104" s="135"/>
      <c r="C104" s="22"/>
      <c r="D104" s="126"/>
      <c r="E104" s="42"/>
      <c r="F104" s="49"/>
      <c r="G104" s="31"/>
      <c r="H104" s="61"/>
      <c r="I104" s="52"/>
    </row>
    <row r="105" spans="1:9" s="6" customFormat="1" ht="10.199999999999999" hidden="1" customHeight="1" x14ac:dyDescent="0.25">
      <c r="A105" s="14"/>
      <c r="B105" s="136"/>
      <c r="C105" s="23"/>
      <c r="D105" s="127"/>
      <c r="E105" s="42"/>
      <c r="F105" s="49"/>
      <c r="G105" s="31"/>
      <c r="H105" s="61"/>
      <c r="I105" s="52"/>
    </row>
    <row r="106" spans="1:9" s="6" customFormat="1" ht="55.2" customHeight="1" x14ac:dyDescent="0.25">
      <c r="A106" s="14" t="s">
        <v>76</v>
      </c>
      <c r="B106" s="45" t="s">
        <v>97</v>
      </c>
      <c r="C106" s="15" t="s">
        <v>110</v>
      </c>
      <c r="D106" s="42" t="s">
        <v>19</v>
      </c>
      <c r="E106" s="42" t="s">
        <v>10</v>
      </c>
      <c r="F106" s="49">
        <v>0</v>
      </c>
      <c r="G106" s="31">
        <v>0</v>
      </c>
      <c r="H106" s="61">
        <f t="shared" ref="H106" si="11">G106-F106</f>
        <v>0</v>
      </c>
      <c r="I106" s="52">
        <v>0</v>
      </c>
    </row>
    <row r="107" spans="1:9" s="6" customFormat="1" ht="10.199999999999999" hidden="1" customHeight="1" x14ac:dyDescent="0.25">
      <c r="A107" s="14"/>
      <c r="B107" s="44"/>
      <c r="C107" s="15" t="s">
        <v>110</v>
      </c>
      <c r="D107" s="42"/>
      <c r="E107" s="42"/>
      <c r="F107" s="49"/>
      <c r="G107" s="31"/>
      <c r="H107" s="61"/>
      <c r="I107" s="52"/>
    </row>
    <row r="108" spans="1:9" s="6" customFormat="1" ht="20.399999999999999" customHeight="1" x14ac:dyDescent="0.25">
      <c r="A108" s="129" t="s">
        <v>142</v>
      </c>
      <c r="B108" s="132" t="s">
        <v>98</v>
      </c>
      <c r="C108" s="126" t="s">
        <v>110</v>
      </c>
      <c r="D108" s="126" t="s">
        <v>19</v>
      </c>
      <c r="E108" s="126" t="s">
        <v>21</v>
      </c>
      <c r="F108" s="141">
        <v>0</v>
      </c>
      <c r="G108" s="139">
        <v>0</v>
      </c>
      <c r="H108" s="139">
        <f t="shared" ref="H108" si="12">G108-F108</f>
        <v>0</v>
      </c>
      <c r="I108" s="120">
        <v>0</v>
      </c>
    </row>
    <row r="109" spans="1:9" s="6" customFormat="1" ht="24" customHeight="1" x14ac:dyDescent="0.25">
      <c r="A109" s="128"/>
      <c r="B109" s="137"/>
      <c r="C109" s="127"/>
      <c r="D109" s="127"/>
      <c r="E109" s="127"/>
      <c r="F109" s="142"/>
      <c r="G109" s="140"/>
      <c r="H109" s="140"/>
      <c r="I109" s="120"/>
    </row>
    <row r="110" spans="1:9" s="6" customFormat="1" ht="71.25" customHeight="1" x14ac:dyDescent="0.25">
      <c r="A110" s="128"/>
      <c r="B110" s="137"/>
      <c r="C110" s="42" t="s">
        <v>38</v>
      </c>
      <c r="D110" s="41" t="s">
        <v>2</v>
      </c>
      <c r="E110" s="13" t="s">
        <v>10</v>
      </c>
      <c r="F110" s="49">
        <v>0</v>
      </c>
      <c r="G110" s="31">
        <v>0</v>
      </c>
      <c r="H110" s="61">
        <f t="shared" ref="H110" si="13">G110-F110</f>
        <v>0</v>
      </c>
      <c r="I110" s="52">
        <v>0</v>
      </c>
    </row>
    <row r="111" spans="1:9" s="11" customFormat="1" ht="40.950000000000003" customHeight="1" x14ac:dyDescent="0.25">
      <c r="A111" s="130"/>
      <c r="B111" s="137"/>
      <c r="C111" s="42" t="s">
        <v>43</v>
      </c>
      <c r="D111" s="42" t="s">
        <v>17</v>
      </c>
      <c r="E111" s="42" t="s">
        <v>10</v>
      </c>
      <c r="F111" s="49">
        <v>0</v>
      </c>
      <c r="G111" s="31">
        <v>0</v>
      </c>
      <c r="H111" s="61">
        <f>G111-F111</f>
        <v>0</v>
      </c>
      <c r="I111" s="52">
        <v>0</v>
      </c>
    </row>
    <row r="112" spans="1:9" s="11" customFormat="1" ht="39.6" x14ac:dyDescent="0.25">
      <c r="A112" s="14" t="s">
        <v>77</v>
      </c>
      <c r="B112" s="17" t="s">
        <v>99</v>
      </c>
      <c r="C112" s="42" t="s">
        <v>43</v>
      </c>
      <c r="D112" s="42" t="s">
        <v>17</v>
      </c>
      <c r="E112" s="42" t="s">
        <v>10</v>
      </c>
      <c r="F112" s="49">
        <v>0</v>
      </c>
      <c r="G112" s="31">
        <v>0</v>
      </c>
      <c r="H112" s="61">
        <f>G112-F112</f>
        <v>0</v>
      </c>
      <c r="I112" s="52">
        <v>0</v>
      </c>
    </row>
    <row r="113" spans="1:9" s="6" customFormat="1" ht="20.399999999999999" customHeight="1" x14ac:dyDescent="0.25">
      <c r="A113" s="129" t="s">
        <v>78</v>
      </c>
      <c r="B113" s="132" t="s">
        <v>100</v>
      </c>
      <c r="C113" s="126" t="s">
        <v>110</v>
      </c>
      <c r="D113" s="126" t="s">
        <v>19</v>
      </c>
      <c r="E113" s="126" t="s">
        <v>37</v>
      </c>
      <c r="F113" s="141">
        <v>0</v>
      </c>
      <c r="G113" s="139">
        <v>0</v>
      </c>
      <c r="H113" s="148">
        <f t="shared" ref="H113:H116" si="14">G113-F113</f>
        <v>0</v>
      </c>
      <c r="I113" s="117">
        <v>0</v>
      </c>
    </row>
    <row r="114" spans="1:9" s="6" customFormat="1" ht="51" customHeight="1" x14ac:dyDescent="0.25">
      <c r="A114" s="128"/>
      <c r="B114" s="137"/>
      <c r="C114" s="127"/>
      <c r="D114" s="127"/>
      <c r="E114" s="127"/>
      <c r="F114" s="142"/>
      <c r="G114" s="140"/>
      <c r="H114" s="150"/>
      <c r="I114" s="119"/>
    </row>
    <row r="115" spans="1:9" s="11" customFormat="1" ht="52.95" customHeight="1" x14ac:dyDescent="0.25">
      <c r="A115" s="130"/>
      <c r="B115" s="133"/>
      <c r="C115" s="42" t="s">
        <v>43</v>
      </c>
      <c r="D115" s="42" t="s">
        <v>17</v>
      </c>
      <c r="E115" s="42" t="s">
        <v>10</v>
      </c>
      <c r="F115" s="49">
        <v>0</v>
      </c>
      <c r="G115" s="31">
        <v>0</v>
      </c>
      <c r="H115" s="61">
        <f t="shared" si="14"/>
        <v>0</v>
      </c>
      <c r="I115" s="52">
        <v>0</v>
      </c>
    </row>
    <row r="116" spans="1:9" s="6" customFormat="1" ht="52.2" customHeight="1" x14ac:dyDescent="0.25">
      <c r="A116" s="38" t="s">
        <v>79</v>
      </c>
      <c r="B116" s="39" t="s">
        <v>101</v>
      </c>
      <c r="C116" s="40" t="s">
        <v>110</v>
      </c>
      <c r="D116" s="40" t="s">
        <v>19</v>
      </c>
      <c r="E116" s="42" t="s">
        <v>10</v>
      </c>
      <c r="F116" s="49">
        <v>0</v>
      </c>
      <c r="G116" s="31">
        <v>0</v>
      </c>
      <c r="H116" s="61">
        <f t="shared" si="14"/>
        <v>0</v>
      </c>
      <c r="I116" s="52">
        <v>0</v>
      </c>
    </row>
    <row r="117" spans="1:9" s="11" customFormat="1" ht="29.4" customHeight="1" x14ac:dyDescent="0.25">
      <c r="A117" s="129" t="s">
        <v>80</v>
      </c>
      <c r="B117" s="134" t="s">
        <v>102</v>
      </c>
      <c r="C117" s="126" t="s">
        <v>43</v>
      </c>
      <c r="D117" s="126" t="s">
        <v>17</v>
      </c>
      <c r="E117" s="126" t="s">
        <v>10</v>
      </c>
      <c r="F117" s="141">
        <v>0</v>
      </c>
      <c r="G117" s="139">
        <v>0</v>
      </c>
      <c r="H117" s="141">
        <v>0</v>
      </c>
      <c r="I117" s="121">
        <v>0</v>
      </c>
    </row>
    <row r="118" spans="1:9" s="11" customFormat="1" ht="41.25" customHeight="1" x14ac:dyDescent="0.25">
      <c r="A118" s="130"/>
      <c r="B118" s="136"/>
      <c r="C118" s="127"/>
      <c r="D118" s="127"/>
      <c r="E118" s="127"/>
      <c r="F118" s="142"/>
      <c r="G118" s="140"/>
      <c r="H118" s="142"/>
      <c r="I118" s="122"/>
    </row>
    <row r="119" spans="1:9" s="6" customFormat="1" ht="42.6" customHeight="1" x14ac:dyDescent="0.25">
      <c r="A119" s="129" t="s">
        <v>81</v>
      </c>
      <c r="B119" s="134" t="s">
        <v>139</v>
      </c>
      <c r="C119" s="124" t="s">
        <v>48</v>
      </c>
      <c r="D119" s="126" t="s">
        <v>23</v>
      </c>
      <c r="E119" s="126" t="s">
        <v>22</v>
      </c>
      <c r="F119" s="141">
        <v>0</v>
      </c>
      <c r="G119" s="139">
        <v>0</v>
      </c>
      <c r="H119" s="141">
        <v>0</v>
      </c>
      <c r="I119" s="121">
        <v>0</v>
      </c>
    </row>
    <row r="120" spans="1:9" s="6" customFormat="1" ht="23.4" customHeight="1" x14ac:dyDescent="0.25">
      <c r="A120" s="128"/>
      <c r="B120" s="135"/>
      <c r="C120" s="124"/>
      <c r="D120" s="131"/>
      <c r="E120" s="131"/>
      <c r="F120" s="142"/>
      <c r="G120" s="140"/>
      <c r="H120" s="142"/>
      <c r="I120" s="122"/>
    </row>
    <row r="121" spans="1:9" s="6" customFormat="1" ht="54.6" customHeight="1" x14ac:dyDescent="0.25">
      <c r="A121" s="130"/>
      <c r="B121" s="136"/>
      <c r="C121" s="41" t="s">
        <v>47</v>
      </c>
      <c r="D121" s="40" t="s">
        <v>24</v>
      </c>
      <c r="E121" s="42" t="s">
        <v>25</v>
      </c>
      <c r="F121" s="49">
        <v>0</v>
      </c>
      <c r="G121" s="31">
        <v>0</v>
      </c>
      <c r="H121" s="61">
        <v>0</v>
      </c>
      <c r="I121" s="52">
        <v>0</v>
      </c>
    </row>
    <row r="122" spans="1:9" s="6" customFormat="1" ht="79.2" x14ac:dyDescent="0.25">
      <c r="A122" s="72"/>
      <c r="B122" s="73" t="s">
        <v>103</v>
      </c>
      <c r="C122" s="74"/>
      <c r="D122" s="75"/>
      <c r="E122" s="76"/>
      <c r="F122" s="98">
        <f>F123+F124+F127+F125+F126</f>
        <v>351</v>
      </c>
      <c r="G122" s="99">
        <f>G123+G124+G127+G125+G126</f>
        <v>73.099999999999994</v>
      </c>
      <c r="H122" s="79">
        <v>0</v>
      </c>
      <c r="I122" s="80">
        <v>0</v>
      </c>
    </row>
    <row r="123" spans="1:9" s="6" customFormat="1" ht="30.6" customHeight="1" x14ac:dyDescent="0.25">
      <c r="A123" s="81"/>
      <c r="B123" s="82" t="s">
        <v>1</v>
      </c>
      <c r="C123" s="83"/>
      <c r="D123" s="84"/>
      <c r="E123" s="97"/>
      <c r="F123" s="100">
        <f>F56+F59+F60+F64+F65+F66+F69+F71+F72+F76+F77+F78+F79+F83+F86+F88+F90+F91+F93+F94+F97+F99+F106+F108+F110+F111+F112+F113+F115+F116+F117+F118</f>
        <v>162</v>
      </c>
      <c r="G123" s="101">
        <f>G56+G59+G60+G64+G65+G66+G69+G71+G72+G76+G77+G78+G79+G83+G86+G88+G90+G91+G93+G94+G97+G99+G106+G108+G110+G111+G112+G113+G115+G116+G117+G118</f>
        <v>61.1</v>
      </c>
      <c r="H123" s="87">
        <f>G123-F123</f>
        <v>-100.9</v>
      </c>
      <c r="I123" s="88">
        <f>G123/F123</f>
        <v>0.37716049382716049</v>
      </c>
    </row>
    <row r="124" spans="1:9" s="6" customFormat="1" ht="13.2" x14ac:dyDescent="0.25">
      <c r="A124" s="81"/>
      <c r="B124" s="82" t="s">
        <v>14</v>
      </c>
      <c r="C124" s="83"/>
      <c r="D124" s="84"/>
      <c r="E124" s="97"/>
      <c r="F124" s="100">
        <f>F57+F61+F67+F73+F80+F89+F92+F98+F109+F114</f>
        <v>0</v>
      </c>
      <c r="G124" s="101">
        <f>G57+G61+G67+G73+G80+G89+G92+G98+G109+G114</f>
        <v>0</v>
      </c>
      <c r="H124" s="87">
        <f t="shared" ref="H124:H127" si="15">G124-F124</f>
        <v>0</v>
      </c>
      <c r="I124" s="88">
        <v>0</v>
      </c>
    </row>
    <row r="125" spans="1:9" s="6" customFormat="1" ht="13.2" x14ac:dyDescent="0.25">
      <c r="A125" s="81"/>
      <c r="B125" s="82" t="s">
        <v>28</v>
      </c>
      <c r="C125" s="83"/>
      <c r="D125" s="102"/>
      <c r="E125" s="97"/>
      <c r="F125" s="100">
        <f>F96+F121</f>
        <v>10</v>
      </c>
      <c r="G125" s="101">
        <f>G96+G121</f>
        <v>0</v>
      </c>
      <c r="H125" s="87">
        <f t="shared" si="15"/>
        <v>-10</v>
      </c>
      <c r="I125" s="88">
        <f t="shared" ref="I125:I127" si="16">G125/F125</f>
        <v>0</v>
      </c>
    </row>
    <row r="126" spans="1:9" s="6" customFormat="1" ht="13.2" x14ac:dyDescent="0.25">
      <c r="A126" s="81"/>
      <c r="B126" s="82" t="s">
        <v>29</v>
      </c>
      <c r="C126" s="83"/>
      <c r="D126" s="84"/>
      <c r="E126" s="97"/>
      <c r="F126" s="100">
        <f>F119</f>
        <v>0</v>
      </c>
      <c r="G126" s="101">
        <f>G119</f>
        <v>0</v>
      </c>
      <c r="H126" s="87">
        <f t="shared" si="15"/>
        <v>0</v>
      </c>
      <c r="I126" s="88">
        <v>0</v>
      </c>
    </row>
    <row r="127" spans="1:9" s="6" customFormat="1" ht="13.2" x14ac:dyDescent="0.25">
      <c r="A127" s="81"/>
      <c r="B127" s="82" t="s">
        <v>3</v>
      </c>
      <c r="C127" s="83"/>
      <c r="D127" s="84"/>
      <c r="E127" s="97"/>
      <c r="F127" s="100">
        <f>F58+F62+F63+F68+F70+F74+F75+F81+F82+F84+F85+F95+F100+F102</f>
        <v>179</v>
      </c>
      <c r="G127" s="101">
        <f>G58+G62+G63+G68+G70+G74+G75+G81+G82+G84+G85+G95+G100+G102</f>
        <v>12</v>
      </c>
      <c r="H127" s="87">
        <f t="shared" si="15"/>
        <v>-167</v>
      </c>
      <c r="I127" s="88">
        <f t="shared" si="16"/>
        <v>6.7039106145251395E-2</v>
      </c>
    </row>
    <row r="128" spans="1:9" s="11" customFormat="1" ht="44.4" customHeight="1" x14ac:dyDescent="0.25">
      <c r="A128" s="116" t="s">
        <v>115</v>
      </c>
      <c r="B128" s="116"/>
      <c r="C128" s="116"/>
      <c r="D128" s="116"/>
      <c r="E128" s="116"/>
      <c r="F128" s="116"/>
      <c r="G128" s="116"/>
      <c r="H128" s="116"/>
      <c r="I128" s="116"/>
    </row>
    <row r="129" spans="1:9" s="11" customFormat="1" ht="277.2" customHeight="1" x14ac:dyDescent="0.25">
      <c r="A129" s="14" t="s">
        <v>108</v>
      </c>
      <c r="B129" s="45" t="s">
        <v>109</v>
      </c>
      <c r="C129" s="15" t="s">
        <v>38</v>
      </c>
      <c r="D129" s="42" t="s">
        <v>111</v>
      </c>
      <c r="E129" s="42" t="s">
        <v>42</v>
      </c>
      <c r="F129" s="49">
        <v>0</v>
      </c>
      <c r="G129" s="31">
        <v>0</v>
      </c>
      <c r="H129" s="61">
        <v>0</v>
      </c>
      <c r="I129" s="52">
        <v>0</v>
      </c>
    </row>
    <row r="130" spans="1:9" s="11" customFormat="1" ht="44.4" customHeight="1" x14ac:dyDescent="0.25">
      <c r="A130" s="116" t="s">
        <v>86</v>
      </c>
      <c r="B130" s="116"/>
      <c r="C130" s="116"/>
      <c r="D130" s="116"/>
      <c r="E130" s="116"/>
      <c r="F130" s="116"/>
      <c r="G130" s="116"/>
      <c r="H130" s="116"/>
      <c r="I130" s="116"/>
    </row>
    <row r="131" spans="1:9" s="6" customFormat="1" ht="69.599999999999994" customHeight="1" x14ac:dyDescent="0.25">
      <c r="A131" s="14" t="s">
        <v>82</v>
      </c>
      <c r="B131" s="45" t="s">
        <v>117</v>
      </c>
      <c r="C131" s="15" t="s">
        <v>38</v>
      </c>
      <c r="D131" s="42" t="s">
        <v>116</v>
      </c>
      <c r="E131" s="42" t="s">
        <v>18</v>
      </c>
      <c r="F131" s="10">
        <v>0</v>
      </c>
      <c r="G131" s="33">
        <v>0</v>
      </c>
      <c r="H131" s="61">
        <v>0</v>
      </c>
      <c r="I131" s="52">
        <v>0</v>
      </c>
    </row>
    <row r="132" spans="1:9" s="6" customFormat="1" ht="16.2" customHeight="1" x14ac:dyDescent="0.25">
      <c r="A132" s="72"/>
      <c r="B132" s="73" t="s">
        <v>15</v>
      </c>
      <c r="C132" s="74"/>
      <c r="D132" s="75"/>
      <c r="E132" s="103"/>
      <c r="F132" s="77">
        <f>ROUND((F133+F134+F135+F136+F137),1)</f>
        <v>133959.4</v>
      </c>
      <c r="G132" s="78">
        <f>ROUND((G133+G134+G135+G136+G137),1)</f>
        <v>28797.7</v>
      </c>
      <c r="H132" s="79">
        <f>G132-F132</f>
        <v>-105161.7</v>
      </c>
      <c r="I132" s="80">
        <f>G132/F132</f>
        <v>0.21497334266949539</v>
      </c>
    </row>
    <row r="133" spans="1:9" s="6" customFormat="1" ht="12" customHeight="1" x14ac:dyDescent="0.25">
      <c r="A133" s="81"/>
      <c r="B133" s="82" t="s">
        <v>106</v>
      </c>
      <c r="C133" s="83"/>
      <c r="D133" s="84"/>
      <c r="E133" s="85"/>
      <c r="F133" s="85">
        <f>F24+F53+F123</f>
        <v>42158.6</v>
      </c>
      <c r="G133" s="86">
        <f t="shared" ref="G133" si="17">G24+G53+G123</f>
        <v>19900.5</v>
      </c>
      <c r="H133" s="87">
        <f t="shared" ref="H133:H137" si="18">G133-F133</f>
        <v>-22258.1</v>
      </c>
      <c r="I133" s="88">
        <f t="shared" ref="I133:I137" si="19">G133/F133</f>
        <v>0.472038919698472</v>
      </c>
    </row>
    <row r="134" spans="1:9" s="6" customFormat="1" ht="13.2" x14ac:dyDescent="0.25">
      <c r="A134" s="81"/>
      <c r="B134" s="82" t="s">
        <v>33</v>
      </c>
      <c r="C134" s="83"/>
      <c r="D134" s="84"/>
      <c r="E134" s="84"/>
      <c r="F134" s="85">
        <f t="shared" ref="F134:G134" si="20">F124</f>
        <v>0</v>
      </c>
      <c r="G134" s="86">
        <f t="shared" si="20"/>
        <v>0</v>
      </c>
      <c r="H134" s="87">
        <f t="shared" si="18"/>
        <v>0</v>
      </c>
      <c r="I134" s="88">
        <v>0</v>
      </c>
    </row>
    <row r="135" spans="1:9" s="6" customFormat="1" ht="13.2" x14ac:dyDescent="0.25">
      <c r="A135" s="81"/>
      <c r="B135" s="82" t="s">
        <v>34</v>
      </c>
      <c r="C135" s="83"/>
      <c r="D135" s="84"/>
      <c r="E135" s="84"/>
      <c r="F135" s="85">
        <f t="shared" ref="F135:G135" si="21">F125</f>
        <v>10</v>
      </c>
      <c r="G135" s="86">
        <f t="shared" si="21"/>
        <v>0</v>
      </c>
      <c r="H135" s="87">
        <f t="shared" si="18"/>
        <v>-10</v>
      </c>
      <c r="I135" s="88">
        <f t="shared" si="19"/>
        <v>0</v>
      </c>
    </row>
    <row r="136" spans="1:9" s="6" customFormat="1" ht="13.2" x14ac:dyDescent="0.25">
      <c r="A136" s="81"/>
      <c r="B136" s="82" t="s">
        <v>35</v>
      </c>
      <c r="C136" s="83"/>
      <c r="D136" s="84"/>
      <c r="E136" s="84"/>
      <c r="F136" s="85">
        <f t="shared" ref="F136:G136" si="22">F126</f>
        <v>0</v>
      </c>
      <c r="G136" s="86">
        <f t="shared" si="22"/>
        <v>0</v>
      </c>
      <c r="H136" s="87">
        <f t="shared" si="18"/>
        <v>0</v>
      </c>
      <c r="I136" s="88">
        <v>0</v>
      </c>
    </row>
    <row r="137" spans="1:9" s="6" customFormat="1" ht="13.2" x14ac:dyDescent="0.25">
      <c r="A137" s="81"/>
      <c r="B137" s="104" t="s">
        <v>3</v>
      </c>
      <c r="C137" s="84"/>
      <c r="D137" s="84"/>
      <c r="E137" s="97"/>
      <c r="F137" s="85">
        <f>F127+F54+F25</f>
        <v>91790.76999999999</v>
      </c>
      <c r="G137" s="86">
        <f>G127+G54+G25</f>
        <v>8897.2000000000007</v>
      </c>
      <c r="H137" s="87">
        <f t="shared" si="18"/>
        <v>-82893.569999999992</v>
      </c>
      <c r="I137" s="88">
        <f t="shared" si="19"/>
        <v>9.6929135685428963E-2</v>
      </c>
    </row>
    <row r="138" spans="1:9" s="4" customFormat="1" ht="12" customHeight="1" x14ac:dyDescent="0.2">
      <c r="A138" s="7"/>
      <c r="B138" s="18"/>
      <c r="C138" s="3"/>
      <c r="D138" s="3"/>
      <c r="E138" s="3"/>
      <c r="F138" s="21"/>
      <c r="G138" s="21"/>
      <c r="H138" s="66"/>
      <c r="I138" s="53"/>
    </row>
    <row r="139" spans="1:9" s="4" customFormat="1" ht="3.6" customHeight="1" x14ac:dyDescent="0.2">
      <c r="A139" s="24"/>
      <c r="B139" s="25"/>
      <c r="C139" s="26"/>
      <c r="D139" s="26"/>
      <c r="E139" s="26"/>
      <c r="F139" s="21"/>
      <c r="G139" s="20"/>
      <c r="H139" s="50"/>
      <c r="I139" s="53"/>
    </row>
    <row r="140" spans="1:9" s="4" customFormat="1" ht="13.2" hidden="1" x14ac:dyDescent="0.25">
      <c r="A140" s="67"/>
      <c r="B140" s="36"/>
      <c r="C140" s="36"/>
      <c r="D140" s="36"/>
      <c r="E140" s="36"/>
      <c r="F140" s="36"/>
      <c r="G140" s="36"/>
      <c r="H140" s="50"/>
      <c r="I140" s="54"/>
    </row>
    <row r="141" spans="1:9" s="4" customFormat="1" ht="18" x14ac:dyDescent="0.35">
      <c r="A141" s="68" t="s">
        <v>151</v>
      </c>
      <c r="B141" s="68"/>
      <c r="C141" s="138" t="s">
        <v>152</v>
      </c>
      <c r="D141" s="138"/>
      <c r="E141" s="138"/>
      <c r="F141" s="138"/>
      <c r="G141" s="36"/>
      <c r="H141" s="50"/>
      <c r="I141" s="54"/>
    </row>
    <row r="142" spans="1:9" s="4" customFormat="1" ht="18" x14ac:dyDescent="0.35">
      <c r="A142" s="105"/>
      <c r="B142" s="105"/>
      <c r="C142" s="105" t="s">
        <v>153</v>
      </c>
      <c r="D142" s="105" t="s">
        <v>154</v>
      </c>
      <c r="E142" s="105"/>
      <c r="F142" s="105"/>
      <c r="G142" s="36"/>
      <c r="H142" s="50"/>
      <c r="I142" s="54"/>
    </row>
    <row r="143" spans="1:9" s="4" customFormat="1" ht="13.2" customHeight="1" x14ac:dyDescent="0.35">
      <c r="A143" s="69"/>
      <c r="B143" s="37"/>
      <c r="C143" s="37"/>
      <c r="D143" s="37"/>
      <c r="E143" s="37"/>
      <c r="F143" s="37"/>
      <c r="G143" s="36"/>
      <c r="H143" s="50"/>
      <c r="I143" s="54"/>
    </row>
    <row r="144" spans="1:9" s="4" customFormat="1" ht="18" hidden="1" x14ac:dyDescent="0.35">
      <c r="A144" s="69"/>
      <c r="B144" s="37"/>
      <c r="C144" s="37"/>
      <c r="D144" s="37"/>
      <c r="E144" s="37"/>
      <c r="F144" s="37"/>
      <c r="G144" s="36"/>
      <c r="H144" s="50"/>
      <c r="I144" s="54"/>
    </row>
    <row r="145" spans="1:9" s="4" customFormat="1" ht="18" x14ac:dyDescent="0.35">
      <c r="A145" s="69" t="s">
        <v>155</v>
      </c>
      <c r="B145" s="37"/>
      <c r="C145" s="138" t="s">
        <v>156</v>
      </c>
      <c r="D145" s="138"/>
      <c r="E145" s="138"/>
      <c r="F145" s="138"/>
      <c r="G145" s="36"/>
      <c r="H145" s="50"/>
      <c r="I145" s="54"/>
    </row>
    <row r="146" spans="1:9" s="4" customFormat="1" ht="18" x14ac:dyDescent="0.35">
      <c r="A146" s="105"/>
      <c r="B146" s="105"/>
      <c r="C146" s="105" t="s">
        <v>153</v>
      </c>
      <c r="D146" s="105" t="s">
        <v>154</v>
      </c>
      <c r="E146" s="105"/>
      <c r="F146" s="105"/>
      <c r="G146" s="36"/>
      <c r="H146" s="50"/>
      <c r="I146" s="54"/>
    </row>
    <row r="147" spans="1:9" s="4" customFormat="1" ht="18" x14ac:dyDescent="0.35">
      <c r="A147" s="69"/>
      <c r="B147" s="37"/>
      <c r="C147" s="37"/>
      <c r="D147" s="37"/>
      <c r="E147" s="37"/>
      <c r="F147" s="37"/>
      <c r="G147" s="36"/>
      <c r="H147" s="50"/>
      <c r="I147" s="54"/>
    </row>
    <row r="148" spans="1:9" s="4" customFormat="1" x14ac:dyDescent="0.2">
      <c r="A148" s="24"/>
      <c r="B148" s="28"/>
      <c r="C148" s="29"/>
      <c r="D148" s="30"/>
      <c r="E148" s="30"/>
      <c r="F148" s="27"/>
      <c r="G148" s="27"/>
      <c r="H148" s="50"/>
      <c r="I148" s="54"/>
    </row>
    <row r="149" spans="1:9" s="4" customFormat="1" x14ac:dyDescent="0.2">
      <c r="A149" s="24"/>
      <c r="B149" s="28"/>
      <c r="C149" s="29"/>
      <c r="D149" s="30"/>
      <c r="E149" s="30"/>
      <c r="F149" s="27"/>
      <c r="G149" s="27"/>
      <c r="H149" s="50"/>
      <c r="I149" s="54"/>
    </row>
    <row r="150" spans="1:9" s="4" customFormat="1" x14ac:dyDescent="0.2">
      <c r="A150" s="24"/>
      <c r="B150" s="28"/>
      <c r="C150" s="29"/>
      <c r="D150" s="30"/>
      <c r="E150" s="30"/>
      <c r="F150" s="27"/>
      <c r="G150" s="27"/>
      <c r="H150" s="50"/>
      <c r="I150" s="54"/>
    </row>
    <row r="151" spans="1:9" s="4" customFormat="1" x14ac:dyDescent="0.2">
      <c r="A151" s="24"/>
      <c r="B151" s="28"/>
      <c r="C151" s="29"/>
      <c r="D151" s="30"/>
      <c r="E151" s="30"/>
      <c r="F151" s="27"/>
      <c r="G151" s="27"/>
      <c r="H151" s="50"/>
      <c r="I151" s="54"/>
    </row>
    <row r="152" spans="1:9" s="4" customFormat="1" x14ac:dyDescent="0.2">
      <c r="A152" s="24"/>
      <c r="B152" s="28"/>
      <c r="C152" s="29"/>
      <c r="D152" s="30"/>
      <c r="E152" s="30"/>
      <c r="F152" s="27"/>
      <c r="G152" s="27"/>
      <c r="H152" s="50"/>
      <c r="I152" s="54"/>
    </row>
    <row r="153" spans="1:9" s="4" customFormat="1" x14ac:dyDescent="0.2">
      <c r="A153" s="24"/>
      <c r="B153" s="28"/>
      <c r="C153" s="29"/>
      <c r="D153" s="30"/>
      <c r="E153" s="30"/>
      <c r="F153" s="27"/>
      <c r="G153" s="27"/>
      <c r="H153" s="50"/>
      <c r="I153" s="54"/>
    </row>
    <row r="154" spans="1:9" s="4" customFormat="1" x14ac:dyDescent="0.2">
      <c r="A154" s="24"/>
      <c r="B154" s="28"/>
      <c r="C154" s="29"/>
      <c r="D154" s="30"/>
      <c r="E154" s="30"/>
      <c r="F154" s="27"/>
      <c r="G154" s="27"/>
      <c r="H154" s="50"/>
      <c r="I154" s="54"/>
    </row>
    <row r="155" spans="1:9" s="4" customFormat="1" x14ac:dyDescent="0.2">
      <c r="A155" s="24"/>
      <c r="B155" s="28"/>
      <c r="C155" s="29"/>
      <c r="D155" s="30"/>
      <c r="E155" s="30"/>
      <c r="F155" s="27"/>
      <c r="G155" s="27"/>
      <c r="H155" s="50"/>
      <c r="I155" s="54"/>
    </row>
    <row r="156" spans="1:9" s="4" customFormat="1" x14ac:dyDescent="0.2">
      <c r="A156" s="24"/>
      <c r="B156" s="28"/>
      <c r="C156" s="29"/>
      <c r="D156" s="30"/>
      <c r="E156" s="30"/>
      <c r="F156" s="27"/>
      <c r="G156" s="27"/>
      <c r="H156" s="50"/>
      <c r="I156" s="54"/>
    </row>
    <row r="157" spans="1:9" s="4" customFormat="1" x14ac:dyDescent="0.2">
      <c r="A157" s="24"/>
      <c r="B157" s="28"/>
      <c r="C157" s="29"/>
      <c r="D157" s="30"/>
      <c r="E157" s="30"/>
      <c r="F157" s="27"/>
      <c r="G157" s="27"/>
      <c r="H157" s="50"/>
      <c r="I157" s="54"/>
    </row>
    <row r="158" spans="1:9" s="4" customFormat="1" x14ac:dyDescent="0.2">
      <c r="A158" s="24"/>
      <c r="B158" s="28"/>
      <c r="C158" s="29"/>
      <c r="D158" s="30"/>
      <c r="E158" s="30"/>
      <c r="F158" s="27"/>
      <c r="G158" s="27"/>
      <c r="H158" s="50"/>
      <c r="I158" s="54"/>
    </row>
    <row r="159" spans="1:9" s="4" customFormat="1" x14ac:dyDescent="0.2">
      <c r="A159" s="24"/>
      <c r="B159" s="28"/>
      <c r="C159" s="29"/>
      <c r="D159" s="30"/>
      <c r="E159" s="30"/>
      <c r="F159" s="27"/>
      <c r="G159" s="27"/>
      <c r="H159" s="50"/>
      <c r="I159" s="54"/>
    </row>
    <row r="160" spans="1:9" s="4" customFormat="1" x14ac:dyDescent="0.2">
      <c r="A160" s="24"/>
      <c r="B160" s="28"/>
      <c r="C160" s="29"/>
      <c r="D160" s="30"/>
      <c r="E160" s="30"/>
      <c r="F160" s="27"/>
      <c r="G160" s="27"/>
      <c r="H160" s="50"/>
      <c r="I160" s="54"/>
    </row>
    <row r="161" spans="1:9" s="4" customFormat="1" x14ac:dyDescent="0.2">
      <c r="A161" s="24"/>
      <c r="B161" s="28"/>
      <c r="C161" s="29"/>
      <c r="D161" s="30"/>
      <c r="E161" s="30"/>
      <c r="F161" s="27"/>
      <c r="G161" s="27"/>
      <c r="H161" s="50"/>
      <c r="I161" s="54"/>
    </row>
    <row r="162" spans="1:9" s="4" customFormat="1" x14ac:dyDescent="0.2">
      <c r="A162" s="24"/>
      <c r="B162" s="28"/>
      <c r="C162" s="29"/>
      <c r="D162" s="30"/>
      <c r="E162" s="30"/>
      <c r="F162" s="27"/>
      <c r="G162" s="27"/>
      <c r="H162" s="50"/>
      <c r="I162" s="54"/>
    </row>
    <row r="163" spans="1:9" s="4" customFormat="1" x14ac:dyDescent="0.2">
      <c r="A163" s="24"/>
      <c r="B163" s="28"/>
      <c r="C163" s="29"/>
      <c r="D163" s="30"/>
      <c r="E163" s="30"/>
      <c r="F163" s="27"/>
      <c r="G163" s="27"/>
      <c r="H163" s="50"/>
      <c r="I163" s="54"/>
    </row>
    <row r="164" spans="1:9" s="4" customFormat="1" x14ac:dyDescent="0.2">
      <c r="A164" s="24"/>
      <c r="B164" s="28"/>
      <c r="C164" s="29"/>
      <c r="D164" s="30"/>
      <c r="E164" s="30"/>
      <c r="F164" s="27"/>
      <c r="G164" s="27"/>
      <c r="H164" s="50"/>
      <c r="I164" s="54"/>
    </row>
    <row r="165" spans="1:9" s="4" customFormat="1" x14ac:dyDescent="0.2">
      <c r="A165" s="24"/>
      <c r="B165" s="28"/>
      <c r="C165" s="29"/>
      <c r="D165" s="30"/>
      <c r="E165" s="30"/>
      <c r="F165" s="27"/>
      <c r="G165" s="27"/>
      <c r="H165" s="50"/>
      <c r="I165" s="54"/>
    </row>
    <row r="166" spans="1:9" s="4" customFormat="1" x14ac:dyDescent="0.2">
      <c r="A166" s="24"/>
      <c r="B166" s="28"/>
      <c r="C166" s="29"/>
      <c r="D166" s="30"/>
      <c r="E166" s="30"/>
      <c r="F166" s="27"/>
      <c r="G166" s="27"/>
      <c r="H166" s="50"/>
      <c r="I166" s="54"/>
    </row>
    <row r="167" spans="1:9" s="4" customFormat="1" x14ac:dyDescent="0.2">
      <c r="A167" s="24"/>
      <c r="B167" s="28"/>
      <c r="C167" s="29"/>
      <c r="D167" s="30"/>
      <c r="E167" s="30"/>
      <c r="F167" s="27"/>
      <c r="G167" s="27"/>
      <c r="H167" s="50"/>
      <c r="I167" s="54"/>
    </row>
    <row r="168" spans="1:9" s="4" customFormat="1" x14ac:dyDescent="0.2">
      <c r="A168" s="24"/>
      <c r="B168" s="28"/>
      <c r="C168" s="29"/>
      <c r="D168" s="30"/>
      <c r="E168" s="30"/>
      <c r="F168" s="27"/>
      <c r="G168" s="27"/>
      <c r="H168" s="50"/>
      <c r="I168" s="54"/>
    </row>
    <row r="169" spans="1:9" s="4" customFormat="1" x14ac:dyDescent="0.2">
      <c r="A169" s="24"/>
      <c r="B169" s="28"/>
      <c r="C169" s="29"/>
      <c r="D169" s="30"/>
      <c r="E169" s="30"/>
      <c r="F169" s="27"/>
      <c r="G169" s="27"/>
      <c r="H169" s="50"/>
      <c r="I169" s="54"/>
    </row>
    <row r="170" spans="1:9" s="4" customFormat="1" x14ac:dyDescent="0.2">
      <c r="A170" s="24"/>
      <c r="B170" s="28"/>
      <c r="C170" s="29"/>
      <c r="D170" s="30"/>
      <c r="E170" s="30"/>
      <c r="F170" s="27"/>
      <c r="G170" s="27"/>
      <c r="H170" s="50"/>
      <c r="I170" s="54"/>
    </row>
    <row r="171" spans="1:9" s="4" customFormat="1" x14ac:dyDescent="0.2">
      <c r="A171" s="24"/>
      <c r="B171" s="28"/>
      <c r="C171" s="29"/>
      <c r="D171" s="30"/>
      <c r="E171" s="30"/>
      <c r="F171" s="27"/>
      <c r="G171" s="27"/>
      <c r="H171" s="50"/>
      <c r="I171" s="54"/>
    </row>
    <row r="172" spans="1:9" s="4" customFormat="1" x14ac:dyDescent="0.2">
      <c r="A172" s="24"/>
      <c r="B172" s="28"/>
      <c r="C172" s="29"/>
      <c r="D172" s="30"/>
      <c r="E172" s="30"/>
      <c r="F172" s="27"/>
      <c r="G172" s="27"/>
      <c r="H172" s="50"/>
      <c r="I172" s="54"/>
    </row>
    <row r="173" spans="1:9" s="4" customFormat="1" x14ac:dyDescent="0.2">
      <c r="A173" s="24"/>
      <c r="B173" s="28"/>
      <c r="C173" s="29"/>
      <c r="D173" s="30"/>
      <c r="E173" s="30"/>
      <c r="F173" s="27"/>
      <c r="G173" s="27"/>
      <c r="H173" s="50"/>
      <c r="I173" s="54"/>
    </row>
    <row r="174" spans="1:9" s="4" customFormat="1" x14ac:dyDescent="0.2">
      <c r="A174" s="24"/>
      <c r="B174" s="28"/>
      <c r="C174" s="29"/>
      <c r="D174" s="30"/>
      <c r="E174" s="30"/>
      <c r="F174" s="27"/>
      <c r="G174" s="27"/>
      <c r="H174" s="50"/>
      <c r="I174" s="54"/>
    </row>
    <row r="175" spans="1:9" s="4" customFormat="1" x14ac:dyDescent="0.2">
      <c r="A175" s="24"/>
      <c r="B175" s="28"/>
      <c r="C175" s="29"/>
      <c r="D175" s="30"/>
      <c r="E175" s="30"/>
      <c r="F175" s="27"/>
      <c r="G175" s="27"/>
      <c r="H175" s="50"/>
      <c r="I175" s="54"/>
    </row>
    <row r="176" spans="1:9" s="4" customFormat="1" x14ac:dyDescent="0.2">
      <c r="A176" s="24"/>
      <c r="B176" s="28"/>
      <c r="C176" s="29"/>
      <c r="D176" s="30"/>
      <c r="E176" s="30"/>
      <c r="F176" s="27"/>
      <c r="G176" s="27"/>
      <c r="H176" s="50"/>
      <c r="I176" s="54"/>
    </row>
    <row r="177" spans="1:9" s="4" customFormat="1" x14ac:dyDescent="0.2">
      <c r="A177" s="24"/>
      <c r="B177" s="28"/>
      <c r="C177" s="29"/>
      <c r="D177" s="30"/>
      <c r="E177" s="30"/>
      <c r="F177" s="27"/>
      <c r="G177" s="27"/>
      <c r="H177" s="50"/>
      <c r="I177" s="54"/>
    </row>
    <row r="178" spans="1:9" s="4" customFormat="1" x14ac:dyDescent="0.2">
      <c r="A178" s="24"/>
      <c r="B178" s="28"/>
      <c r="C178" s="29"/>
      <c r="D178" s="30"/>
      <c r="E178" s="30"/>
      <c r="F178" s="27"/>
      <c r="G178" s="27"/>
      <c r="H178" s="50"/>
      <c r="I178" s="54"/>
    </row>
    <row r="179" spans="1:9" s="4" customFormat="1" x14ac:dyDescent="0.2">
      <c r="A179" s="24"/>
      <c r="B179" s="28"/>
      <c r="C179" s="29"/>
      <c r="D179" s="30"/>
      <c r="E179" s="30"/>
      <c r="F179" s="27"/>
      <c r="G179" s="27"/>
      <c r="H179" s="50"/>
      <c r="I179" s="54"/>
    </row>
    <row r="180" spans="1:9" s="4" customFormat="1" x14ac:dyDescent="0.2">
      <c r="A180" s="24"/>
      <c r="B180" s="28"/>
      <c r="C180" s="29"/>
      <c r="D180" s="30"/>
      <c r="E180" s="30"/>
      <c r="F180" s="27"/>
      <c r="G180" s="27"/>
      <c r="H180" s="50"/>
      <c r="I180" s="54"/>
    </row>
    <row r="181" spans="1:9" s="4" customFormat="1" x14ac:dyDescent="0.2">
      <c r="A181" s="24"/>
      <c r="B181" s="28"/>
      <c r="C181" s="29"/>
      <c r="D181" s="30"/>
      <c r="E181" s="30"/>
      <c r="F181" s="27"/>
      <c r="G181" s="27"/>
      <c r="H181" s="50"/>
      <c r="I181" s="54"/>
    </row>
    <row r="182" spans="1:9" s="4" customFormat="1" x14ac:dyDescent="0.2">
      <c r="A182" s="24"/>
      <c r="B182" s="28"/>
      <c r="C182" s="29"/>
      <c r="D182" s="30"/>
      <c r="E182" s="30"/>
      <c r="F182" s="27"/>
      <c r="G182" s="27"/>
      <c r="H182" s="50"/>
      <c r="I182" s="54"/>
    </row>
    <row r="183" spans="1:9" s="4" customFormat="1" x14ac:dyDescent="0.2">
      <c r="A183" s="24"/>
      <c r="B183" s="28"/>
      <c r="C183" s="29"/>
      <c r="D183" s="30"/>
      <c r="E183" s="30"/>
      <c r="F183" s="27"/>
      <c r="G183" s="27"/>
      <c r="H183" s="50"/>
      <c r="I183" s="54"/>
    </row>
    <row r="184" spans="1:9" s="4" customFormat="1" x14ac:dyDescent="0.2">
      <c r="A184" s="24"/>
      <c r="B184" s="28"/>
      <c r="C184" s="29"/>
      <c r="D184" s="30"/>
      <c r="E184" s="30"/>
      <c r="F184" s="27"/>
      <c r="G184" s="27"/>
      <c r="H184" s="50"/>
      <c r="I184" s="54"/>
    </row>
    <row r="185" spans="1:9" s="4" customFormat="1" x14ac:dyDescent="0.2">
      <c r="A185" s="24"/>
      <c r="B185" s="28"/>
      <c r="C185" s="29"/>
      <c r="D185" s="30"/>
      <c r="E185" s="30"/>
      <c r="F185" s="27"/>
      <c r="G185" s="27"/>
      <c r="H185" s="50"/>
      <c r="I185" s="54"/>
    </row>
    <row r="186" spans="1:9" s="4" customFormat="1" x14ac:dyDescent="0.2">
      <c r="A186" s="24"/>
      <c r="B186" s="28"/>
      <c r="C186" s="29"/>
      <c r="D186" s="30"/>
      <c r="E186" s="30"/>
      <c r="F186" s="27"/>
      <c r="G186" s="27"/>
      <c r="H186" s="50"/>
      <c r="I186" s="54"/>
    </row>
    <row r="187" spans="1:9" s="4" customFormat="1" x14ac:dyDescent="0.2">
      <c r="A187" s="24"/>
      <c r="B187" s="28"/>
      <c r="C187" s="29"/>
      <c r="D187" s="30"/>
      <c r="E187" s="30"/>
      <c r="F187" s="27"/>
      <c r="G187" s="27"/>
      <c r="H187" s="50"/>
      <c r="I187" s="54"/>
    </row>
    <row r="188" spans="1:9" s="4" customFormat="1" x14ac:dyDescent="0.2">
      <c r="A188" s="24"/>
      <c r="B188" s="28"/>
      <c r="C188" s="29"/>
      <c r="D188" s="30"/>
      <c r="E188" s="30"/>
      <c r="F188" s="27"/>
      <c r="G188" s="27"/>
      <c r="H188" s="50"/>
      <c r="I188" s="54"/>
    </row>
    <row r="189" spans="1:9" s="4" customFormat="1" x14ac:dyDescent="0.2">
      <c r="A189" s="24"/>
      <c r="B189" s="28"/>
      <c r="C189" s="29"/>
      <c r="D189" s="30"/>
      <c r="E189" s="30"/>
      <c r="F189" s="27"/>
      <c r="G189" s="27"/>
      <c r="H189" s="50"/>
      <c r="I189" s="54"/>
    </row>
    <row r="190" spans="1:9" s="4" customFormat="1" x14ac:dyDescent="0.2">
      <c r="A190" s="24"/>
      <c r="B190" s="28"/>
      <c r="C190" s="29"/>
      <c r="D190" s="30"/>
      <c r="E190" s="30"/>
      <c r="F190" s="27"/>
      <c r="G190" s="27"/>
      <c r="H190" s="50"/>
      <c r="I190" s="54"/>
    </row>
    <row r="191" spans="1:9" s="4" customFormat="1" x14ac:dyDescent="0.2">
      <c r="A191" s="24"/>
      <c r="B191" s="28"/>
      <c r="C191" s="29"/>
      <c r="D191" s="30"/>
      <c r="E191" s="30"/>
      <c r="F191" s="27"/>
      <c r="G191" s="27"/>
      <c r="H191" s="50"/>
      <c r="I191" s="54"/>
    </row>
    <row r="192" spans="1:9" s="4" customFormat="1" x14ac:dyDescent="0.2">
      <c r="A192" s="24"/>
      <c r="B192" s="28"/>
      <c r="C192" s="29"/>
      <c r="D192" s="30"/>
      <c r="E192" s="30"/>
      <c r="F192" s="27"/>
      <c r="G192" s="27"/>
      <c r="H192" s="50"/>
      <c r="I192" s="54"/>
    </row>
    <row r="193" spans="1:9" s="4" customFormat="1" x14ac:dyDescent="0.2">
      <c r="A193" s="24"/>
      <c r="B193" s="28"/>
      <c r="C193" s="29"/>
      <c r="D193" s="30"/>
      <c r="E193" s="30"/>
      <c r="F193" s="27"/>
      <c r="G193" s="27"/>
      <c r="H193" s="50"/>
      <c r="I193" s="54"/>
    </row>
    <row r="194" spans="1:9" s="4" customFormat="1" x14ac:dyDescent="0.2">
      <c r="A194" s="24"/>
      <c r="B194" s="28"/>
      <c r="C194" s="29"/>
      <c r="D194" s="30"/>
      <c r="E194" s="30"/>
      <c r="F194" s="27"/>
      <c r="G194" s="27"/>
      <c r="H194" s="50"/>
      <c r="I194" s="54"/>
    </row>
    <row r="195" spans="1:9" s="4" customFormat="1" x14ac:dyDescent="0.2">
      <c r="A195" s="24"/>
      <c r="B195" s="28"/>
      <c r="C195" s="29"/>
      <c r="D195" s="30"/>
      <c r="E195" s="30"/>
      <c r="F195" s="27"/>
      <c r="G195" s="27"/>
      <c r="H195" s="50"/>
      <c r="I195" s="54"/>
    </row>
    <row r="196" spans="1:9" s="4" customFormat="1" x14ac:dyDescent="0.2">
      <c r="A196" s="24"/>
      <c r="B196" s="28"/>
      <c r="C196" s="29"/>
      <c r="D196" s="30"/>
      <c r="E196" s="30"/>
      <c r="F196" s="27"/>
      <c r="G196" s="27"/>
      <c r="H196" s="50"/>
      <c r="I196" s="54"/>
    </row>
    <row r="197" spans="1:9" s="4" customFormat="1" x14ac:dyDescent="0.2">
      <c r="A197" s="24"/>
      <c r="B197" s="28"/>
      <c r="C197" s="29"/>
      <c r="D197" s="30"/>
      <c r="E197" s="30"/>
      <c r="F197" s="27"/>
      <c r="G197" s="27"/>
      <c r="H197" s="50"/>
      <c r="I197" s="54"/>
    </row>
    <row r="198" spans="1:9" s="4" customFormat="1" x14ac:dyDescent="0.2">
      <c r="A198" s="24"/>
      <c r="B198" s="28"/>
      <c r="C198" s="29"/>
      <c r="D198" s="30"/>
      <c r="E198" s="30"/>
      <c r="F198" s="27"/>
      <c r="G198" s="27"/>
      <c r="H198" s="50"/>
      <c r="I198" s="54"/>
    </row>
    <row r="199" spans="1:9" s="4" customFormat="1" x14ac:dyDescent="0.2">
      <c r="A199" s="24"/>
      <c r="B199" s="28"/>
      <c r="C199" s="29"/>
      <c r="D199" s="30"/>
      <c r="E199" s="30"/>
      <c r="F199" s="27"/>
      <c r="G199" s="27"/>
      <c r="H199" s="50"/>
      <c r="I199" s="54"/>
    </row>
    <row r="200" spans="1:9" s="4" customFormat="1" x14ac:dyDescent="0.2">
      <c r="A200" s="24"/>
      <c r="B200" s="28"/>
      <c r="C200" s="29"/>
      <c r="D200" s="30"/>
      <c r="E200" s="30"/>
      <c r="F200" s="27"/>
      <c r="G200" s="27"/>
      <c r="H200" s="50"/>
      <c r="I200" s="54"/>
    </row>
    <row r="201" spans="1:9" s="4" customFormat="1" x14ac:dyDescent="0.2">
      <c r="A201" s="24"/>
      <c r="B201" s="28"/>
      <c r="C201" s="29"/>
      <c r="D201" s="30"/>
      <c r="E201" s="30"/>
      <c r="F201" s="27"/>
      <c r="G201" s="27"/>
      <c r="H201" s="50"/>
      <c r="I201" s="54"/>
    </row>
    <row r="202" spans="1:9" s="4" customFormat="1" x14ac:dyDescent="0.2">
      <c r="A202" s="24"/>
      <c r="B202" s="28"/>
      <c r="C202" s="29"/>
      <c r="D202" s="30"/>
      <c r="E202" s="30"/>
      <c r="F202" s="27"/>
      <c r="G202" s="27"/>
      <c r="H202" s="50"/>
      <c r="I202" s="54"/>
    </row>
    <row r="203" spans="1:9" s="4" customFormat="1" x14ac:dyDescent="0.2">
      <c r="A203" s="24"/>
      <c r="B203" s="28"/>
      <c r="C203" s="29"/>
      <c r="D203" s="30"/>
      <c r="E203" s="30"/>
      <c r="F203" s="27"/>
      <c r="G203" s="27"/>
      <c r="H203" s="50"/>
      <c r="I203" s="54"/>
    </row>
    <row r="204" spans="1:9" s="4" customFormat="1" x14ac:dyDescent="0.2">
      <c r="A204" s="24"/>
      <c r="B204" s="28"/>
      <c r="C204" s="29"/>
      <c r="D204" s="30"/>
      <c r="E204" s="30"/>
      <c r="F204" s="27"/>
      <c r="G204" s="27"/>
      <c r="H204" s="50"/>
      <c r="I204" s="54"/>
    </row>
    <row r="205" spans="1:9" s="4" customFormat="1" x14ac:dyDescent="0.2">
      <c r="A205" s="24"/>
      <c r="B205" s="28"/>
      <c r="C205" s="29"/>
      <c r="D205" s="30"/>
      <c r="E205" s="30"/>
      <c r="F205" s="27"/>
      <c r="G205" s="27"/>
      <c r="H205" s="50"/>
      <c r="I205" s="54"/>
    </row>
    <row r="206" spans="1:9" s="4" customFormat="1" x14ac:dyDescent="0.2">
      <c r="A206" s="24"/>
      <c r="B206" s="28"/>
      <c r="C206" s="29"/>
      <c r="D206" s="30"/>
      <c r="E206" s="30"/>
      <c r="F206" s="27"/>
      <c r="G206" s="27"/>
      <c r="H206" s="50"/>
      <c r="I206" s="54"/>
    </row>
    <row r="207" spans="1:9" s="4" customFormat="1" x14ac:dyDescent="0.2">
      <c r="A207" s="24"/>
      <c r="B207" s="28"/>
      <c r="C207" s="29"/>
      <c r="D207" s="30"/>
      <c r="E207" s="30"/>
      <c r="F207" s="27"/>
      <c r="G207" s="27"/>
      <c r="H207" s="50"/>
      <c r="I207" s="54"/>
    </row>
    <row r="208" spans="1:9" s="4" customFormat="1" x14ac:dyDescent="0.2">
      <c r="A208" s="24"/>
      <c r="B208" s="28"/>
      <c r="C208" s="29"/>
      <c r="D208" s="30"/>
      <c r="E208" s="30"/>
      <c r="F208" s="27"/>
      <c r="G208" s="27"/>
      <c r="H208" s="50"/>
      <c r="I208" s="54"/>
    </row>
    <row r="209" spans="1:9" s="4" customFormat="1" x14ac:dyDescent="0.2">
      <c r="A209" s="24"/>
      <c r="B209" s="28"/>
      <c r="C209" s="29"/>
      <c r="D209" s="30"/>
      <c r="E209" s="30"/>
      <c r="F209" s="27"/>
      <c r="G209" s="27"/>
      <c r="H209" s="50"/>
      <c r="I209" s="54"/>
    </row>
    <row r="210" spans="1:9" s="4" customFormat="1" x14ac:dyDescent="0.2">
      <c r="A210" s="24"/>
      <c r="B210" s="28"/>
      <c r="C210" s="29"/>
      <c r="D210" s="30"/>
      <c r="E210" s="30"/>
      <c r="F210" s="27"/>
      <c r="G210" s="27"/>
      <c r="H210" s="50"/>
      <c r="I210" s="54"/>
    </row>
    <row r="211" spans="1:9" s="4" customFormat="1" x14ac:dyDescent="0.2">
      <c r="A211" s="24"/>
      <c r="B211" s="28"/>
      <c r="C211" s="29"/>
      <c r="D211" s="30"/>
      <c r="E211" s="30"/>
      <c r="F211" s="27"/>
      <c r="G211" s="27"/>
      <c r="H211" s="50"/>
      <c r="I211" s="54"/>
    </row>
    <row r="212" spans="1:9" s="4" customFormat="1" x14ac:dyDescent="0.2">
      <c r="A212" s="24"/>
      <c r="B212" s="28"/>
      <c r="C212" s="29"/>
      <c r="D212" s="30"/>
      <c r="E212" s="30"/>
      <c r="F212" s="27"/>
      <c r="G212" s="27"/>
      <c r="H212" s="50"/>
      <c r="I212" s="54"/>
    </row>
    <row r="213" spans="1:9" s="4" customFormat="1" x14ac:dyDescent="0.2">
      <c r="A213" s="24"/>
      <c r="B213" s="28"/>
      <c r="C213" s="29"/>
      <c r="D213" s="30"/>
      <c r="E213" s="30"/>
      <c r="F213" s="27"/>
      <c r="G213" s="27"/>
      <c r="H213" s="50"/>
      <c r="I213" s="54"/>
    </row>
    <row r="214" spans="1:9" s="4" customFormat="1" x14ac:dyDescent="0.2">
      <c r="A214" s="24"/>
      <c r="B214" s="28"/>
      <c r="C214" s="29"/>
      <c r="D214" s="30"/>
      <c r="E214" s="30"/>
      <c r="F214" s="27"/>
      <c r="G214" s="27"/>
      <c r="H214" s="50"/>
      <c r="I214" s="54"/>
    </row>
    <row r="215" spans="1:9" s="4" customFormat="1" x14ac:dyDescent="0.2">
      <c r="A215" s="24"/>
      <c r="B215" s="28"/>
      <c r="C215" s="29"/>
      <c r="D215" s="30"/>
      <c r="E215" s="30"/>
      <c r="F215" s="27"/>
      <c r="G215" s="27"/>
      <c r="H215" s="50"/>
      <c r="I215" s="54"/>
    </row>
    <row r="216" spans="1:9" s="4" customFormat="1" x14ac:dyDescent="0.2">
      <c r="A216" s="24"/>
      <c r="B216" s="28"/>
      <c r="C216" s="29"/>
      <c r="D216" s="30"/>
      <c r="E216" s="30"/>
      <c r="F216" s="27"/>
      <c r="G216" s="27"/>
      <c r="H216" s="50"/>
      <c r="I216" s="54"/>
    </row>
    <row r="217" spans="1:9" s="4" customFormat="1" x14ac:dyDescent="0.2">
      <c r="A217" s="24"/>
      <c r="B217" s="28"/>
      <c r="C217" s="29"/>
      <c r="D217" s="30"/>
      <c r="E217" s="30"/>
      <c r="F217" s="27"/>
      <c r="G217" s="27"/>
      <c r="H217" s="50"/>
      <c r="I217" s="54"/>
    </row>
    <row r="218" spans="1:9" s="4" customFormat="1" x14ac:dyDescent="0.2">
      <c r="A218" s="24"/>
      <c r="B218" s="28"/>
      <c r="C218" s="29"/>
      <c r="D218" s="30"/>
      <c r="E218" s="30"/>
      <c r="F218" s="27"/>
      <c r="G218" s="27"/>
      <c r="H218" s="50"/>
      <c r="I218" s="54"/>
    </row>
    <row r="219" spans="1:9" s="4" customFormat="1" x14ac:dyDescent="0.2">
      <c r="A219" s="24"/>
      <c r="B219" s="28"/>
      <c r="C219" s="29"/>
      <c r="D219" s="30"/>
      <c r="E219" s="30"/>
      <c r="F219" s="27"/>
      <c r="G219" s="27"/>
      <c r="H219" s="50"/>
      <c r="I219" s="54"/>
    </row>
    <row r="220" spans="1:9" s="4" customFormat="1" x14ac:dyDescent="0.2">
      <c r="A220" s="24"/>
      <c r="B220" s="28"/>
      <c r="C220" s="29"/>
      <c r="D220" s="30"/>
      <c r="E220" s="30"/>
      <c r="F220" s="27"/>
      <c r="G220" s="27"/>
      <c r="H220" s="50"/>
      <c r="I220" s="54"/>
    </row>
    <row r="221" spans="1:9" s="4" customFormat="1" x14ac:dyDescent="0.2">
      <c r="A221" s="24"/>
      <c r="B221" s="28"/>
      <c r="C221" s="29"/>
      <c r="D221" s="30"/>
      <c r="E221" s="30"/>
      <c r="F221" s="27"/>
      <c r="G221" s="27"/>
      <c r="H221" s="50"/>
      <c r="I221" s="54"/>
    </row>
    <row r="222" spans="1:9" s="4" customFormat="1" x14ac:dyDescent="0.2">
      <c r="A222" s="24"/>
      <c r="B222" s="28"/>
      <c r="C222" s="29"/>
      <c r="D222" s="30"/>
      <c r="E222" s="30"/>
      <c r="F222" s="27"/>
      <c r="G222" s="27"/>
      <c r="H222" s="50"/>
      <c r="I222" s="54"/>
    </row>
    <row r="223" spans="1:9" s="4" customFormat="1" x14ac:dyDescent="0.2">
      <c r="A223" s="24"/>
      <c r="B223" s="28"/>
      <c r="C223" s="29"/>
      <c r="D223" s="30"/>
      <c r="E223" s="30"/>
      <c r="F223" s="27"/>
      <c r="G223" s="27"/>
      <c r="H223" s="50"/>
      <c r="I223" s="54"/>
    </row>
    <row r="224" spans="1:9" s="4" customFormat="1" x14ac:dyDescent="0.2">
      <c r="A224" s="24"/>
      <c r="B224" s="28"/>
      <c r="C224" s="29"/>
      <c r="D224" s="30"/>
      <c r="E224" s="30"/>
      <c r="F224" s="27"/>
      <c r="G224" s="27"/>
      <c r="H224" s="50"/>
      <c r="I224" s="54"/>
    </row>
    <row r="225" spans="1:9" s="4" customFormat="1" x14ac:dyDescent="0.2">
      <c r="A225" s="24"/>
      <c r="B225" s="28"/>
      <c r="C225" s="29"/>
      <c r="D225" s="30"/>
      <c r="E225" s="30"/>
      <c r="F225" s="27"/>
      <c r="G225" s="27"/>
      <c r="H225" s="50"/>
      <c r="I225" s="54"/>
    </row>
    <row r="226" spans="1:9" s="4" customFormat="1" x14ac:dyDescent="0.2">
      <c r="A226" s="24"/>
      <c r="B226" s="28"/>
      <c r="C226" s="29"/>
      <c r="D226" s="30"/>
      <c r="E226" s="30"/>
      <c r="F226" s="27"/>
      <c r="G226" s="27"/>
      <c r="H226" s="50"/>
      <c r="I226" s="54"/>
    </row>
    <row r="227" spans="1:9" s="4" customFormat="1" x14ac:dyDescent="0.2">
      <c r="A227" s="24"/>
      <c r="B227" s="28"/>
      <c r="C227" s="29"/>
      <c r="D227" s="30"/>
      <c r="E227" s="30"/>
      <c r="F227" s="27"/>
      <c r="G227" s="27"/>
      <c r="H227" s="50"/>
      <c r="I227" s="54"/>
    </row>
    <row r="228" spans="1:9" s="4" customFormat="1" x14ac:dyDescent="0.2">
      <c r="A228" s="24"/>
      <c r="B228" s="28"/>
      <c r="C228" s="29"/>
      <c r="D228" s="30"/>
      <c r="E228" s="30"/>
      <c r="F228" s="27"/>
      <c r="G228" s="27"/>
      <c r="H228" s="50"/>
      <c r="I228" s="54"/>
    </row>
    <row r="229" spans="1:9" s="4" customFormat="1" x14ac:dyDescent="0.2">
      <c r="A229" s="24"/>
      <c r="B229" s="28"/>
      <c r="C229" s="29"/>
      <c r="D229" s="30"/>
      <c r="E229" s="30"/>
      <c r="F229" s="27"/>
      <c r="G229" s="27"/>
      <c r="H229" s="50"/>
      <c r="I229" s="54"/>
    </row>
    <row r="230" spans="1:9" s="4" customFormat="1" x14ac:dyDescent="0.2">
      <c r="A230" s="24"/>
      <c r="B230" s="28"/>
      <c r="C230" s="29"/>
      <c r="D230" s="30"/>
      <c r="E230" s="30"/>
      <c r="F230" s="27"/>
      <c r="G230" s="27"/>
      <c r="H230" s="50"/>
      <c r="I230" s="54"/>
    </row>
    <row r="231" spans="1:9" s="4" customFormat="1" x14ac:dyDescent="0.2">
      <c r="A231" s="24"/>
      <c r="B231" s="28"/>
      <c r="C231" s="29"/>
      <c r="D231" s="30"/>
      <c r="E231" s="30"/>
      <c r="F231" s="27"/>
      <c r="G231" s="27"/>
      <c r="H231" s="50"/>
      <c r="I231" s="54"/>
    </row>
    <row r="232" spans="1:9" s="4" customFormat="1" x14ac:dyDescent="0.2">
      <c r="A232" s="24"/>
      <c r="B232" s="28"/>
      <c r="C232" s="29"/>
      <c r="D232" s="30"/>
      <c r="E232" s="30"/>
      <c r="F232" s="27"/>
      <c r="G232" s="27"/>
      <c r="H232" s="50"/>
      <c r="I232" s="54"/>
    </row>
    <row r="233" spans="1:9" s="4" customFormat="1" x14ac:dyDescent="0.2">
      <c r="A233" s="24"/>
      <c r="B233" s="28"/>
      <c r="C233" s="29"/>
      <c r="D233" s="30"/>
      <c r="E233" s="30"/>
      <c r="F233" s="27"/>
      <c r="G233" s="27"/>
      <c r="H233" s="50"/>
      <c r="I233" s="54"/>
    </row>
    <row r="234" spans="1:9" s="4" customFormat="1" x14ac:dyDescent="0.2">
      <c r="A234" s="24"/>
      <c r="B234" s="28"/>
      <c r="C234" s="29"/>
      <c r="D234" s="30"/>
      <c r="E234" s="30"/>
      <c r="F234" s="27"/>
      <c r="G234" s="27"/>
      <c r="H234" s="50"/>
      <c r="I234" s="54"/>
    </row>
    <row r="235" spans="1:9" s="4" customFormat="1" x14ac:dyDescent="0.2">
      <c r="A235" s="24"/>
      <c r="B235" s="28"/>
      <c r="C235" s="29"/>
      <c r="D235" s="30"/>
      <c r="E235" s="30"/>
      <c r="F235" s="27"/>
      <c r="G235" s="27"/>
      <c r="H235" s="50"/>
      <c r="I235" s="54"/>
    </row>
    <row r="236" spans="1:9" s="4" customFormat="1" x14ac:dyDescent="0.2">
      <c r="A236" s="24"/>
      <c r="B236" s="28"/>
      <c r="C236" s="29"/>
      <c r="D236" s="30"/>
      <c r="E236" s="30"/>
      <c r="F236" s="27"/>
      <c r="G236" s="27"/>
      <c r="H236" s="50"/>
      <c r="I236" s="54"/>
    </row>
    <row r="237" spans="1:9" s="4" customFormat="1" x14ac:dyDescent="0.2">
      <c r="A237" s="24"/>
      <c r="B237" s="28"/>
      <c r="C237" s="29"/>
      <c r="D237" s="30"/>
      <c r="E237" s="30"/>
      <c r="F237" s="27"/>
      <c r="G237" s="27"/>
      <c r="H237" s="50"/>
      <c r="I237" s="54"/>
    </row>
    <row r="238" spans="1:9" s="4" customFormat="1" x14ac:dyDescent="0.2">
      <c r="A238" s="24"/>
      <c r="B238" s="28"/>
      <c r="C238" s="29"/>
      <c r="D238" s="30"/>
      <c r="E238" s="30"/>
      <c r="F238" s="27"/>
      <c r="G238" s="27"/>
      <c r="H238" s="50"/>
      <c r="I238" s="54"/>
    </row>
    <row r="239" spans="1:9" s="4" customFormat="1" x14ac:dyDescent="0.2">
      <c r="A239" s="24"/>
      <c r="B239" s="28"/>
      <c r="C239" s="29"/>
      <c r="D239" s="30"/>
      <c r="E239" s="30"/>
      <c r="F239" s="27"/>
      <c r="G239" s="27"/>
      <c r="H239" s="50"/>
      <c r="I239" s="54"/>
    </row>
    <row r="240" spans="1:9" s="4" customFormat="1" x14ac:dyDescent="0.2">
      <c r="A240" s="24"/>
      <c r="B240" s="28"/>
      <c r="C240" s="29"/>
      <c r="D240" s="30"/>
      <c r="E240" s="30"/>
      <c r="F240" s="27"/>
      <c r="G240" s="27"/>
      <c r="H240" s="50"/>
      <c r="I240" s="54"/>
    </row>
    <row r="241" spans="1:9" s="4" customFormat="1" x14ac:dyDescent="0.2">
      <c r="A241" s="24"/>
      <c r="B241" s="28"/>
      <c r="C241" s="29"/>
      <c r="D241" s="30"/>
      <c r="E241" s="30"/>
      <c r="F241" s="27"/>
      <c r="G241" s="27"/>
      <c r="H241" s="50"/>
      <c r="I241" s="54"/>
    </row>
    <row r="242" spans="1:9" s="4" customFormat="1" x14ac:dyDescent="0.2">
      <c r="A242" s="24"/>
      <c r="B242" s="28"/>
      <c r="C242" s="29"/>
      <c r="D242" s="30"/>
      <c r="E242" s="30"/>
      <c r="F242" s="27"/>
      <c r="G242" s="27"/>
      <c r="H242" s="50"/>
      <c r="I242" s="54"/>
    </row>
    <row r="243" spans="1:9" s="4" customFormat="1" x14ac:dyDescent="0.2">
      <c r="A243" s="24"/>
      <c r="B243" s="28"/>
      <c r="C243" s="29"/>
      <c r="D243" s="30"/>
      <c r="E243" s="30"/>
      <c r="F243" s="27"/>
      <c r="G243" s="27"/>
      <c r="H243" s="50"/>
      <c r="I243" s="54"/>
    </row>
    <row r="244" spans="1:9" s="4" customFormat="1" x14ac:dyDescent="0.2">
      <c r="A244" s="24"/>
      <c r="B244" s="28"/>
      <c r="C244" s="29"/>
      <c r="D244" s="30"/>
      <c r="E244" s="30"/>
      <c r="F244" s="27"/>
      <c r="G244" s="27"/>
      <c r="H244" s="50"/>
      <c r="I244" s="54"/>
    </row>
    <row r="245" spans="1:9" s="4" customFormat="1" x14ac:dyDescent="0.2">
      <c r="A245" s="24"/>
      <c r="B245" s="28"/>
      <c r="C245" s="29"/>
      <c r="D245" s="30"/>
      <c r="E245" s="30"/>
      <c r="F245" s="27"/>
      <c r="G245" s="27"/>
      <c r="H245" s="50"/>
      <c r="I245" s="54"/>
    </row>
    <row r="246" spans="1:9" s="4" customFormat="1" x14ac:dyDescent="0.2">
      <c r="A246" s="24"/>
      <c r="B246" s="28"/>
      <c r="C246" s="29"/>
      <c r="D246" s="30"/>
      <c r="E246" s="30"/>
      <c r="F246" s="27"/>
      <c r="G246" s="27"/>
      <c r="H246" s="50"/>
      <c r="I246" s="54"/>
    </row>
    <row r="247" spans="1:9" s="4" customFormat="1" x14ac:dyDescent="0.2">
      <c r="A247" s="24"/>
      <c r="B247" s="28"/>
      <c r="C247" s="29"/>
      <c r="D247" s="30"/>
      <c r="E247" s="30"/>
      <c r="F247" s="27"/>
      <c r="G247" s="27"/>
      <c r="H247" s="50"/>
      <c r="I247" s="54"/>
    </row>
    <row r="248" spans="1:9" s="4" customFormat="1" x14ac:dyDescent="0.2">
      <c r="A248" s="24"/>
      <c r="B248" s="28"/>
      <c r="C248" s="29"/>
      <c r="D248" s="30"/>
      <c r="E248" s="30"/>
      <c r="F248" s="27"/>
      <c r="G248" s="27"/>
      <c r="H248" s="50"/>
      <c r="I248" s="54"/>
    </row>
    <row r="249" spans="1:9" s="4" customFormat="1" x14ac:dyDescent="0.2">
      <c r="A249" s="24"/>
      <c r="B249" s="28"/>
      <c r="C249" s="29"/>
      <c r="D249" s="30"/>
      <c r="E249" s="30"/>
      <c r="F249" s="27"/>
      <c r="G249" s="27"/>
      <c r="H249" s="50"/>
      <c r="I249" s="54"/>
    </row>
    <row r="250" spans="1:9" s="4" customFormat="1" x14ac:dyDescent="0.2">
      <c r="A250" s="24"/>
      <c r="B250" s="28"/>
      <c r="C250" s="29"/>
      <c r="D250" s="30"/>
      <c r="E250" s="30"/>
      <c r="F250" s="27"/>
      <c r="G250" s="27"/>
      <c r="H250" s="50"/>
      <c r="I250" s="54"/>
    </row>
    <row r="251" spans="1:9" s="4" customFormat="1" x14ac:dyDescent="0.2">
      <c r="A251" s="24"/>
      <c r="B251" s="28"/>
      <c r="C251" s="29"/>
      <c r="D251" s="30"/>
      <c r="E251" s="30"/>
      <c r="F251" s="27"/>
      <c r="G251" s="27"/>
      <c r="H251" s="50"/>
      <c r="I251" s="54"/>
    </row>
    <row r="252" spans="1:9" s="4" customFormat="1" x14ac:dyDescent="0.2">
      <c r="A252" s="24"/>
      <c r="B252" s="28"/>
      <c r="C252" s="29"/>
      <c r="D252" s="30"/>
      <c r="E252" s="30"/>
      <c r="F252" s="27"/>
      <c r="G252" s="27"/>
      <c r="H252" s="50"/>
      <c r="I252" s="54"/>
    </row>
    <row r="253" spans="1:9" s="4" customFormat="1" x14ac:dyDescent="0.2">
      <c r="A253" s="24"/>
      <c r="B253" s="28"/>
      <c r="C253" s="29"/>
      <c r="D253" s="30"/>
      <c r="E253" s="30"/>
      <c r="F253" s="27"/>
      <c r="G253" s="27"/>
      <c r="H253" s="50"/>
      <c r="I253" s="54"/>
    </row>
    <row r="254" spans="1:9" s="4" customFormat="1" x14ac:dyDescent="0.2">
      <c r="A254" s="24"/>
      <c r="B254" s="28"/>
      <c r="C254" s="29"/>
      <c r="D254" s="30"/>
      <c r="E254" s="30"/>
      <c r="F254" s="27"/>
      <c r="G254" s="27"/>
      <c r="H254" s="50"/>
      <c r="I254" s="54"/>
    </row>
    <row r="255" spans="1:9" s="4" customFormat="1" x14ac:dyDescent="0.2">
      <c r="A255" s="24"/>
      <c r="B255" s="28"/>
      <c r="C255" s="29"/>
      <c r="D255" s="30"/>
      <c r="E255" s="30"/>
      <c r="F255" s="27"/>
      <c r="G255" s="27"/>
      <c r="H255" s="50"/>
      <c r="I255" s="54"/>
    </row>
    <row r="256" spans="1:9" s="4" customFormat="1" x14ac:dyDescent="0.2">
      <c r="A256" s="7"/>
      <c r="B256" s="19"/>
      <c r="C256" s="16"/>
      <c r="D256" s="5"/>
      <c r="E256" s="5"/>
      <c r="H256" s="51"/>
      <c r="I256" s="54"/>
    </row>
    <row r="257" spans="1:9" s="4" customFormat="1" x14ac:dyDescent="0.2">
      <c r="A257" s="7"/>
      <c r="B257" s="19"/>
      <c r="C257" s="16"/>
      <c r="D257" s="5"/>
      <c r="E257" s="5"/>
      <c r="H257" s="51"/>
      <c r="I257" s="54"/>
    </row>
    <row r="258" spans="1:9" s="4" customFormat="1" x14ac:dyDescent="0.2">
      <c r="A258" s="7"/>
      <c r="B258" s="19"/>
      <c r="C258" s="16"/>
      <c r="D258" s="5"/>
      <c r="E258" s="5"/>
      <c r="H258" s="51"/>
      <c r="I258" s="54"/>
    </row>
    <row r="259" spans="1:9" s="4" customFormat="1" x14ac:dyDescent="0.2">
      <c r="A259" s="7"/>
      <c r="B259" s="19"/>
      <c r="C259" s="16"/>
      <c r="D259" s="5"/>
      <c r="E259" s="5"/>
      <c r="H259" s="51"/>
      <c r="I259" s="54"/>
    </row>
    <row r="260" spans="1:9" s="4" customFormat="1" x14ac:dyDescent="0.2">
      <c r="A260" s="7"/>
      <c r="B260" s="19"/>
      <c r="C260" s="16"/>
      <c r="D260" s="5"/>
      <c r="E260" s="5"/>
      <c r="H260" s="51"/>
      <c r="I260" s="54"/>
    </row>
    <row r="261" spans="1:9" s="4" customFormat="1" x14ac:dyDescent="0.2">
      <c r="A261" s="7"/>
      <c r="B261" s="19"/>
      <c r="C261" s="16"/>
      <c r="D261" s="5"/>
      <c r="E261" s="5"/>
      <c r="H261" s="51"/>
      <c r="I261" s="54"/>
    </row>
    <row r="262" spans="1:9" s="4" customFormat="1" x14ac:dyDescent="0.2">
      <c r="A262" s="7"/>
      <c r="B262" s="19"/>
      <c r="C262" s="16"/>
      <c r="D262" s="5"/>
      <c r="E262" s="5"/>
      <c r="H262" s="51"/>
      <c r="I262" s="54"/>
    </row>
    <row r="263" spans="1:9" s="4" customFormat="1" x14ac:dyDescent="0.2">
      <c r="A263" s="7"/>
      <c r="B263" s="19"/>
      <c r="C263" s="16"/>
      <c r="D263" s="5"/>
      <c r="E263" s="5"/>
      <c r="H263" s="51"/>
      <c r="I263" s="54"/>
    </row>
    <row r="264" spans="1:9" s="4" customFormat="1" x14ac:dyDescent="0.2">
      <c r="A264" s="7"/>
      <c r="B264" s="19"/>
      <c r="C264" s="16"/>
      <c r="D264" s="5"/>
      <c r="E264" s="5"/>
      <c r="H264" s="51"/>
      <c r="I264" s="54"/>
    </row>
    <row r="265" spans="1:9" s="4" customFormat="1" x14ac:dyDescent="0.2">
      <c r="A265" s="7"/>
      <c r="B265" s="19"/>
      <c r="C265" s="16"/>
      <c r="D265" s="5"/>
      <c r="E265" s="5"/>
      <c r="H265" s="51"/>
      <c r="I265" s="54"/>
    </row>
    <row r="266" spans="1:9" s="4" customFormat="1" x14ac:dyDescent="0.2">
      <c r="A266" s="7"/>
      <c r="B266" s="19"/>
      <c r="C266" s="16"/>
      <c r="D266" s="5"/>
      <c r="E266" s="5"/>
      <c r="H266" s="51"/>
      <c r="I266" s="54"/>
    </row>
    <row r="267" spans="1:9" s="4" customFormat="1" x14ac:dyDescent="0.2">
      <c r="A267" s="7"/>
      <c r="B267" s="19"/>
      <c r="C267" s="16"/>
      <c r="D267" s="5"/>
      <c r="E267" s="5"/>
      <c r="H267" s="51"/>
      <c r="I267" s="54"/>
    </row>
    <row r="268" spans="1:9" s="4" customFormat="1" x14ac:dyDescent="0.2">
      <c r="A268" s="7"/>
      <c r="B268" s="19"/>
      <c r="C268" s="16"/>
      <c r="D268" s="5"/>
      <c r="E268" s="5"/>
      <c r="H268" s="51"/>
      <c r="I268" s="54"/>
    </row>
    <row r="269" spans="1:9" s="4" customFormat="1" x14ac:dyDescent="0.2">
      <c r="A269" s="7"/>
      <c r="B269" s="19"/>
      <c r="C269" s="16"/>
      <c r="D269" s="5"/>
      <c r="E269" s="5"/>
      <c r="H269" s="51"/>
      <c r="I269" s="54"/>
    </row>
    <row r="270" spans="1:9" s="4" customFormat="1" x14ac:dyDescent="0.2">
      <c r="A270" s="7"/>
      <c r="B270" s="19"/>
      <c r="C270" s="16"/>
      <c r="D270" s="5"/>
      <c r="E270" s="5"/>
      <c r="H270" s="51"/>
      <c r="I270" s="54"/>
    </row>
    <row r="271" spans="1:9" s="4" customFormat="1" x14ac:dyDescent="0.2">
      <c r="A271" s="7"/>
      <c r="B271" s="19"/>
      <c r="C271" s="16"/>
      <c r="D271" s="5"/>
      <c r="E271" s="5"/>
      <c r="H271" s="51"/>
      <c r="I271" s="54"/>
    </row>
    <row r="272" spans="1:9" s="4" customFormat="1" x14ac:dyDescent="0.2">
      <c r="A272" s="7"/>
      <c r="B272" s="19"/>
      <c r="C272" s="16"/>
      <c r="D272" s="5"/>
      <c r="E272" s="5"/>
      <c r="H272" s="51"/>
      <c r="I272" s="54"/>
    </row>
    <row r="273" spans="1:9" s="4" customFormat="1" x14ac:dyDescent="0.2">
      <c r="A273" s="7"/>
      <c r="B273" s="19"/>
      <c r="C273" s="16"/>
      <c r="D273" s="5"/>
      <c r="E273" s="5"/>
      <c r="H273" s="51"/>
      <c r="I273" s="54"/>
    </row>
    <row r="274" spans="1:9" s="4" customFormat="1" x14ac:dyDescent="0.2">
      <c r="A274" s="7"/>
      <c r="B274" s="19"/>
      <c r="C274" s="16"/>
      <c r="D274" s="5"/>
      <c r="E274" s="5"/>
      <c r="H274" s="51"/>
      <c r="I274" s="54"/>
    </row>
    <row r="275" spans="1:9" s="4" customFormat="1" x14ac:dyDescent="0.2">
      <c r="A275" s="7"/>
      <c r="B275" s="19"/>
      <c r="C275" s="16"/>
      <c r="D275" s="5"/>
      <c r="E275" s="5"/>
      <c r="H275" s="51"/>
      <c r="I275" s="54"/>
    </row>
    <row r="276" spans="1:9" s="4" customFormat="1" x14ac:dyDescent="0.2">
      <c r="A276" s="7"/>
      <c r="B276" s="19"/>
      <c r="C276" s="16"/>
      <c r="D276" s="5"/>
      <c r="E276" s="5"/>
      <c r="H276" s="51"/>
      <c r="I276" s="54"/>
    </row>
    <row r="277" spans="1:9" s="4" customFormat="1" x14ac:dyDescent="0.2">
      <c r="A277" s="7"/>
      <c r="B277" s="19"/>
      <c r="C277" s="16"/>
      <c r="D277" s="5"/>
      <c r="E277" s="5"/>
      <c r="H277" s="51"/>
      <c r="I277" s="54"/>
    </row>
    <row r="278" spans="1:9" s="4" customFormat="1" x14ac:dyDescent="0.2">
      <c r="A278" s="7"/>
      <c r="B278" s="19"/>
      <c r="C278" s="16"/>
      <c r="D278" s="5"/>
      <c r="E278" s="5"/>
      <c r="H278" s="51"/>
      <c r="I278" s="54"/>
    </row>
    <row r="279" spans="1:9" s="4" customFormat="1" x14ac:dyDescent="0.2">
      <c r="A279" s="7"/>
      <c r="B279" s="19"/>
      <c r="C279" s="16"/>
      <c r="D279" s="5"/>
      <c r="E279" s="5"/>
      <c r="H279" s="51"/>
      <c r="I279" s="54"/>
    </row>
    <row r="280" spans="1:9" s="4" customFormat="1" x14ac:dyDescent="0.2">
      <c r="A280" s="7"/>
      <c r="B280" s="19"/>
      <c r="C280" s="16"/>
      <c r="D280" s="5"/>
      <c r="E280" s="5"/>
      <c r="H280" s="51"/>
      <c r="I280" s="54"/>
    </row>
    <row r="281" spans="1:9" s="4" customFormat="1" x14ac:dyDescent="0.2">
      <c r="A281" s="7"/>
      <c r="B281" s="19"/>
      <c r="C281" s="16"/>
      <c r="D281" s="5"/>
      <c r="E281" s="5"/>
      <c r="H281" s="51"/>
      <c r="I281" s="54"/>
    </row>
    <row r="282" spans="1:9" s="4" customFormat="1" x14ac:dyDescent="0.2">
      <c r="A282" s="7"/>
      <c r="B282" s="19"/>
      <c r="C282" s="16"/>
      <c r="D282" s="5"/>
      <c r="E282" s="5"/>
      <c r="H282" s="51"/>
      <c r="I282" s="54"/>
    </row>
    <row r="283" spans="1:9" s="4" customFormat="1" x14ac:dyDescent="0.2">
      <c r="A283" s="7"/>
      <c r="B283" s="19"/>
      <c r="C283" s="16"/>
      <c r="D283" s="5"/>
      <c r="E283" s="5"/>
      <c r="H283" s="51"/>
      <c r="I283" s="54"/>
    </row>
    <row r="284" spans="1:9" s="4" customFormat="1" x14ac:dyDescent="0.2">
      <c r="A284" s="7"/>
      <c r="B284" s="19"/>
      <c r="C284" s="16"/>
      <c r="D284" s="5"/>
      <c r="E284" s="5"/>
      <c r="H284" s="51"/>
      <c r="I284" s="54"/>
    </row>
    <row r="285" spans="1:9" s="4" customFormat="1" x14ac:dyDescent="0.2">
      <c r="A285" s="7"/>
      <c r="B285" s="19"/>
      <c r="C285" s="16"/>
      <c r="D285" s="5"/>
      <c r="E285" s="5"/>
      <c r="H285" s="51"/>
      <c r="I285" s="54"/>
    </row>
    <row r="286" spans="1:9" s="4" customFormat="1" x14ac:dyDescent="0.2">
      <c r="A286" s="7"/>
      <c r="B286" s="19"/>
      <c r="C286" s="16"/>
      <c r="D286" s="5"/>
      <c r="E286" s="5"/>
      <c r="H286" s="51"/>
      <c r="I286" s="54"/>
    </row>
    <row r="287" spans="1:9" s="4" customFormat="1" x14ac:dyDescent="0.2">
      <c r="A287" s="7"/>
      <c r="B287" s="19"/>
      <c r="C287" s="16"/>
      <c r="D287" s="5"/>
      <c r="E287" s="5"/>
      <c r="H287" s="51"/>
      <c r="I287" s="54"/>
    </row>
    <row r="288" spans="1:9" s="4" customFormat="1" x14ac:dyDescent="0.2">
      <c r="A288" s="7"/>
      <c r="B288" s="19"/>
      <c r="C288" s="16"/>
      <c r="D288" s="5"/>
      <c r="E288" s="5"/>
      <c r="H288" s="51"/>
      <c r="I288" s="54"/>
    </row>
    <row r="289" spans="1:9" s="4" customFormat="1" x14ac:dyDescent="0.2">
      <c r="A289" s="7"/>
      <c r="B289" s="19"/>
      <c r="C289" s="16"/>
      <c r="D289" s="5"/>
      <c r="E289" s="5"/>
      <c r="H289" s="51"/>
      <c r="I289" s="54"/>
    </row>
    <row r="290" spans="1:9" s="4" customFormat="1" x14ac:dyDescent="0.2">
      <c r="A290" s="7"/>
      <c r="B290" s="19"/>
      <c r="C290" s="16"/>
      <c r="D290" s="5"/>
      <c r="E290" s="5"/>
      <c r="H290" s="51"/>
      <c r="I290" s="54"/>
    </row>
    <row r="291" spans="1:9" s="4" customFormat="1" x14ac:dyDescent="0.2">
      <c r="A291" s="7"/>
      <c r="B291" s="19"/>
      <c r="C291" s="16"/>
      <c r="D291" s="5"/>
      <c r="E291" s="5"/>
      <c r="H291" s="51"/>
      <c r="I291" s="54"/>
    </row>
    <row r="292" spans="1:9" s="4" customFormat="1" x14ac:dyDescent="0.2">
      <c r="A292" s="7"/>
      <c r="B292" s="19"/>
      <c r="C292" s="16"/>
      <c r="D292" s="5"/>
      <c r="E292" s="5"/>
      <c r="H292" s="51"/>
      <c r="I292" s="54"/>
    </row>
    <row r="293" spans="1:9" s="4" customFormat="1" x14ac:dyDescent="0.2">
      <c r="A293" s="7"/>
      <c r="B293" s="19"/>
      <c r="C293" s="16"/>
      <c r="D293" s="5"/>
      <c r="E293" s="5"/>
      <c r="H293" s="51"/>
      <c r="I293" s="54"/>
    </row>
    <row r="294" spans="1:9" s="4" customFormat="1" x14ac:dyDescent="0.2">
      <c r="A294" s="7"/>
      <c r="B294" s="19"/>
      <c r="C294" s="16"/>
      <c r="D294" s="5"/>
      <c r="E294" s="5"/>
      <c r="H294" s="51"/>
      <c r="I294" s="54"/>
    </row>
    <row r="295" spans="1:9" s="4" customFormat="1" x14ac:dyDescent="0.2">
      <c r="A295" s="7"/>
      <c r="B295" s="19"/>
      <c r="C295" s="16"/>
      <c r="D295" s="5"/>
      <c r="E295" s="5"/>
      <c r="H295" s="51"/>
      <c r="I295" s="54"/>
    </row>
    <row r="296" spans="1:9" s="4" customFormat="1" x14ac:dyDescent="0.2">
      <c r="A296" s="7"/>
      <c r="B296" s="19"/>
      <c r="C296" s="16"/>
      <c r="D296" s="5"/>
      <c r="E296" s="5"/>
      <c r="H296" s="51"/>
      <c r="I296" s="54"/>
    </row>
    <row r="297" spans="1:9" s="4" customFormat="1" x14ac:dyDescent="0.2">
      <c r="A297" s="7"/>
      <c r="B297" s="19"/>
      <c r="C297" s="16"/>
      <c r="D297" s="5"/>
      <c r="E297" s="5"/>
      <c r="H297" s="51"/>
      <c r="I297" s="54"/>
    </row>
    <row r="298" spans="1:9" s="4" customFormat="1" x14ac:dyDescent="0.2">
      <c r="A298" s="7"/>
      <c r="B298" s="19"/>
      <c r="C298" s="16"/>
      <c r="D298" s="5"/>
      <c r="E298" s="5"/>
      <c r="H298" s="51"/>
      <c r="I298" s="54"/>
    </row>
    <row r="299" spans="1:9" s="4" customFormat="1" x14ac:dyDescent="0.2">
      <c r="A299" s="7"/>
      <c r="B299" s="19"/>
      <c r="C299" s="16"/>
      <c r="D299" s="5"/>
      <c r="E299" s="5"/>
      <c r="H299" s="51"/>
      <c r="I299" s="54"/>
    </row>
    <row r="300" spans="1:9" s="4" customFormat="1" x14ac:dyDescent="0.2">
      <c r="A300" s="7"/>
      <c r="B300" s="19"/>
      <c r="C300" s="16"/>
      <c r="D300" s="5"/>
      <c r="E300" s="5"/>
      <c r="H300" s="51"/>
      <c r="I300" s="54"/>
    </row>
    <row r="301" spans="1:9" s="4" customFormat="1" x14ac:dyDescent="0.2">
      <c r="A301" s="7"/>
      <c r="B301" s="19"/>
      <c r="C301" s="16"/>
      <c r="D301" s="5"/>
      <c r="E301" s="5"/>
      <c r="H301" s="51"/>
      <c r="I301" s="54"/>
    </row>
    <row r="302" spans="1:9" s="4" customFormat="1" x14ac:dyDescent="0.2">
      <c r="A302" s="7"/>
      <c r="B302" s="19"/>
      <c r="C302" s="16"/>
      <c r="D302" s="5"/>
      <c r="E302" s="5"/>
      <c r="H302" s="51"/>
      <c r="I302" s="54"/>
    </row>
    <row r="303" spans="1:9" s="4" customFormat="1" x14ac:dyDescent="0.2">
      <c r="A303" s="7"/>
      <c r="B303" s="19"/>
      <c r="C303" s="16"/>
      <c r="D303" s="5"/>
      <c r="E303" s="5"/>
      <c r="H303" s="51"/>
      <c r="I303" s="54"/>
    </row>
    <row r="304" spans="1:9" s="4" customFormat="1" x14ac:dyDescent="0.2">
      <c r="A304" s="7"/>
      <c r="B304" s="19"/>
      <c r="C304" s="16"/>
      <c r="D304" s="5"/>
      <c r="E304" s="5"/>
      <c r="H304" s="51"/>
      <c r="I304" s="54"/>
    </row>
    <row r="305" spans="1:9" s="4" customFormat="1" x14ac:dyDescent="0.2">
      <c r="A305" s="7"/>
      <c r="B305" s="19"/>
      <c r="C305" s="16"/>
      <c r="D305" s="5"/>
      <c r="E305" s="5"/>
      <c r="H305" s="51"/>
      <c r="I305" s="54"/>
    </row>
    <row r="306" spans="1:9" s="4" customFormat="1" x14ac:dyDescent="0.2">
      <c r="A306" s="7"/>
      <c r="B306" s="19"/>
      <c r="C306" s="16"/>
      <c r="D306" s="5"/>
      <c r="E306" s="5"/>
      <c r="H306" s="51"/>
      <c r="I306" s="54"/>
    </row>
    <row r="307" spans="1:9" s="4" customFormat="1" x14ac:dyDescent="0.2">
      <c r="A307" s="7"/>
      <c r="B307" s="19"/>
      <c r="C307" s="16"/>
      <c r="D307" s="5"/>
      <c r="E307" s="5"/>
      <c r="H307" s="51"/>
      <c r="I307" s="54"/>
    </row>
    <row r="308" spans="1:9" s="4" customFormat="1" x14ac:dyDescent="0.2">
      <c r="A308" s="7"/>
      <c r="B308" s="19"/>
      <c r="C308" s="16"/>
      <c r="D308" s="5"/>
      <c r="E308" s="5"/>
      <c r="H308" s="51"/>
      <c r="I308" s="54"/>
    </row>
    <row r="309" spans="1:9" s="4" customFormat="1" x14ac:dyDescent="0.2">
      <c r="A309" s="7"/>
      <c r="B309" s="19"/>
      <c r="C309" s="16"/>
      <c r="D309" s="5"/>
      <c r="E309" s="5"/>
      <c r="H309" s="51"/>
      <c r="I309" s="54"/>
    </row>
    <row r="310" spans="1:9" s="4" customFormat="1" x14ac:dyDescent="0.2">
      <c r="A310" s="7"/>
      <c r="B310" s="19"/>
      <c r="C310" s="16"/>
      <c r="D310" s="5"/>
      <c r="E310" s="5"/>
      <c r="H310" s="51"/>
      <c r="I310" s="54"/>
    </row>
    <row r="311" spans="1:9" s="4" customFormat="1" x14ac:dyDescent="0.2">
      <c r="A311" s="7"/>
      <c r="B311" s="19"/>
      <c r="C311" s="16"/>
      <c r="D311" s="5"/>
      <c r="E311" s="5"/>
      <c r="H311" s="51"/>
      <c r="I311" s="54"/>
    </row>
    <row r="312" spans="1:9" s="4" customFormat="1" x14ac:dyDescent="0.2">
      <c r="A312" s="7"/>
      <c r="B312" s="19"/>
      <c r="C312" s="16"/>
      <c r="D312" s="5"/>
      <c r="E312" s="5"/>
      <c r="H312" s="51"/>
      <c r="I312" s="54"/>
    </row>
    <row r="313" spans="1:9" s="4" customFormat="1" x14ac:dyDescent="0.2">
      <c r="A313" s="7"/>
      <c r="B313" s="19"/>
      <c r="C313" s="16"/>
      <c r="D313" s="5"/>
      <c r="E313" s="5"/>
      <c r="H313" s="51"/>
      <c r="I313" s="54"/>
    </row>
    <row r="314" spans="1:9" s="4" customFormat="1" x14ac:dyDescent="0.2">
      <c r="A314" s="7"/>
      <c r="B314" s="19"/>
      <c r="C314" s="16"/>
      <c r="D314" s="5"/>
      <c r="E314" s="5"/>
      <c r="H314" s="51"/>
      <c r="I314" s="54"/>
    </row>
    <row r="315" spans="1:9" s="4" customFormat="1" x14ac:dyDescent="0.2">
      <c r="A315" s="7"/>
      <c r="B315" s="19"/>
      <c r="C315" s="16"/>
      <c r="D315" s="5"/>
      <c r="E315" s="5"/>
      <c r="H315" s="51"/>
      <c r="I315" s="54"/>
    </row>
    <row r="316" spans="1:9" s="4" customFormat="1" x14ac:dyDescent="0.2">
      <c r="A316" s="7"/>
      <c r="B316" s="19"/>
      <c r="C316" s="16"/>
      <c r="D316" s="5"/>
      <c r="E316" s="5"/>
      <c r="H316" s="51"/>
      <c r="I316" s="54"/>
    </row>
    <row r="317" spans="1:9" s="4" customFormat="1" x14ac:dyDescent="0.2">
      <c r="A317" s="7"/>
      <c r="B317" s="19"/>
      <c r="C317" s="16"/>
      <c r="D317" s="5"/>
      <c r="E317" s="5"/>
      <c r="H317" s="51"/>
      <c r="I317" s="54"/>
    </row>
    <row r="318" spans="1:9" s="4" customFormat="1" x14ac:dyDescent="0.2">
      <c r="A318" s="7"/>
      <c r="B318" s="19"/>
      <c r="C318" s="16"/>
      <c r="D318" s="5"/>
      <c r="E318" s="5"/>
      <c r="H318" s="51"/>
      <c r="I318" s="54"/>
    </row>
    <row r="319" spans="1:9" s="4" customFormat="1" x14ac:dyDescent="0.2">
      <c r="A319" s="7"/>
      <c r="B319" s="19"/>
      <c r="C319" s="16"/>
      <c r="D319" s="5"/>
      <c r="E319" s="5"/>
      <c r="H319" s="51"/>
      <c r="I319" s="54"/>
    </row>
    <row r="320" spans="1:9" s="4" customFormat="1" x14ac:dyDescent="0.2">
      <c r="A320" s="7"/>
      <c r="B320" s="19"/>
      <c r="C320" s="16"/>
      <c r="D320" s="5"/>
      <c r="E320" s="5"/>
      <c r="H320" s="51"/>
      <c r="I320" s="54"/>
    </row>
    <row r="321" spans="1:9" s="4" customFormat="1" x14ac:dyDescent="0.2">
      <c r="A321" s="7"/>
      <c r="B321" s="19"/>
      <c r="C321" s="16"/>
      <c r="D321" s="5"/>
      <c r="E321" s="5"/>
      <c r="H321" s="51"/>
      <c r="I321" s="54"/>
    </row>
    <row r="322" spans="1:9" s="4" customFormat="1" x14ac:dyDescent="0.2">
      <c r="A322" s="7"/>
      <c r="B322" s="19"/>
      <c r="C322" s="16"/>
      <c r="D322" s="5"/>
      <c r="E322" s="5"/>
      <c r="H322" s="51"/>
      <c r="I322" s="54"/>
    </row>
    <row r="323" spans="1:9" s="4" customFormat="1" x14ac:dyDescent="0.2">
      <c r="A323" s="7"/>
      <c r="B323" s="19"/>
      <c r="C323" s="16"/>
      <c r="D323" s="5"/>
      <c r="E323" s="5"/>
      <c r="H323" s="51"/>
      <c r="I323" s="54"/>
    </row>
    <row r="324" spans="1:9" s="4" customFormat="1" x14ac:dyDescent="0.2">
      <c r="A324" s="7"/>
      <c r="B324" s="19"/>
      <c r="C324" s="16"/>
      <c r="D324" s="5"/>
      <c r="E324" s="5"/>
      <c r="H324" s="51"/>
      <c r="I324" s="54"/>
    </row>
    <row r="325" spans="1:9" s="4" customFormat="1" x14ac:dyDescent="0.2">
      <c r="A325" s="7"/>
      <c r="B325" s="19"/>
      <c r="C325" s="16"/>
      <c r="D325" s="5"/>
      <c r="E325" s="5"/>
      <c r="H325" s="51"/>
      <c r="I325" s="54"/>
    </row>
    <row r="326" spans="1:9" s="4" customFormat="1" x14ac:dyDescent="0.2">
      <c r="A326" s="7"/>
      <c r="B326" s="19"/>
      <c r="C326" s="16"/>
      <c r="D326" s="5"/>
      <c r="E326" s="5"/>
      <c r="H326" s="51"/>
      <c r="I326" s="54"/>
    </row>
    <row r="327" spans="1:9" s="4" customFormat="1" x14ac:dyDescent="0.2">
      <c r="A327" s="7"/>
      <c r="B327" s="19"/>
      <c r="C327" s="16"/>
      <c r="D327" s="5"/>
      <c r="E327" s="5"/>
      <c r="H327" s="51"/>
      <c r="I327" s="54"/>
    </row>
    <row r="328" spans="1:9" s="4" customFormat="1" x14ac:dyDescent="0.2">
      <c r="A328" s="7"/>
      <c r="B328" s="19"/>
      <c r="C328" s="16"/>
      <c r="D328" s="5"/>
      <c r="E328" s="5"/>
      <c r="H328" s="51"/>
      <c r="I328" s="54"/>
    </row>
    <row r="329" spans="1:9" s="4" customFormat="1" x14ac:dyDescent="0.2">
      <c r="A329" s="7"/>
      <c r="B329" s="19"/>
      <c r="C329" s="16"/>
      <c r="D329" s="5"/>
      <c r="E329" s="5"/>
      <c r="H329" s="51"/>
      <c r="I329" s="54"/>
    </row>
    <row r="330" spans="1:9" s="4" customFormat="1" x14ac:dyDescent="0.2">
      <c r="A330" s="7"/>
      <c r="B330" s="19"/>
      <c r="C330" s="16"/>
      <c r="D330" s="5"/>
      <c r="E330" s="5"/>
      <c r="H330" s="51"/>
      <c r="I330" s="54"/>
    </row>
    <row r="331" spans="1:9" s="4" customFormat="1" x14ac:dyDescent="0.2">
      <c r="A331" s="7"/>
      <c r="B331" s="19"/>
      <c r="C331" s="16"/>
      <c r="D331" s="5"/>
      <c r="E331" s="5"/>
      <c r="H331" s="51"/>
      <c r="I331" s="54"/>
    </row>
    <row r="332" spans="1:9" s="4" customFormat="1" x14ac:dyDescent="0.2">
      <c r="A332" s="7"/>
      <c r="B332" s="19"/>
      <c r="C332" s="16"/>
      <c r="D332" s="5"/>
      <c r="E332" s="5"/>
      <c r="H332" s="51"/>
      <c r="I332" s="54"/>
    </row>
    <row r="333" spans="1:9" s="4" customFormat="1" x14ac:dyDescent="0.2">
      <c r="A333" s="7"/>
      <c r="B333" s="19"/>
      <c r="C333" s="16"/>
      <c r="D333" s="5"/>
      <c r="E333" s="5"/>
      <c r="H333" s="51"/>
      <c r="I333" s="54"/>
    </row>
    <row r="334" spans="1:9" s="4" customFormat="1" x14ac:dyDescent="0.2">
      <c r="A334" s="7"/>
      <c r="B334" s="19"/>
      <c r="C334" s="16"/>
      <c r="D334" s="5"/>
      <c r="E334" s="5"/>
      <c r="H334" s="51"/>
      <c r="I334" s="54"/>
    </row>
    <row r="335" spans="1:9" s="4" customFormat="1" x14ac:dyDescent="0.2">
      <c r="A335" s="7"/>
      <c r="B335" s="19"/>
      <c r="C335" s="16"/>
      <c r="D335" s="5"/>
      <c r="E335" s="5"/>
      <c r="H335" s="51"/>
      <c r="I335" s="54"/>
    </row>
    <row r="336" spans="1:9" s="4" customFormat="1" x14ac:dyDescent="0.2">
      <c r="A336" s="7"/>
      <c r="B336" s="19"/>
      <c r="C336" s="16"/>
      <c r="D336" s="5"/>
      <c r="E336" s="5"/>
      <c r="H336" s="51"/>
      <c r="I336" s="54"/>
    </row>
    <row r="337" spans="1:9" s="4" customFormat="1" x14ac:dyDescent="0.2">
      <c r="A337" s="7"/>
      <c r="B337" s="19"/>
      <c r="C337" s="16"/>
      <c r="D337" s="5"/>
      <c r="E337" s="5"/>
      <c r="H337" s="51"/>
      <c r="I337" s="54"/>
    </row>
    <row r="338" spans="1:9" s="4" customFormat="1" x14ac:dyDescent="0.2">
      <c r="A338" s="7"/>
      <c r="B338" s="19"/>
      <c r="C338" s="16"/>
      <c r="D338" s="5"/>
      <c r="E338" s="5"/>
      <c r="H338" s="51"/>
      <c r="I338" s="54"/>
    </row>
    <row r="339" spans="1:9" s="4" customFormat="1" x14ac:dyDescent="0.2">
      <c r="A339" s="7"/>
      <c r="B339" s="19"/>
      <c r="C339" s="16"/>
      <c r="D339" s="5"/>
      <c r="E339" s="5"/>
      <c r="H339" s="51"/>
      <c r="I339" s="54"/>
    </row>
    <row r="340" spans="1:9" s="4" customFormat="1" x14ac:dyDescent="0.2">
      <c r="A340" s="7"/>
      <c r="B340" s="19"/>
      <c r="C340" s="16"/>
      <c r="D340" s="5"/>
      <c r="E340" s="5"/>
      <c r="H340" s="51"/>
      <c r="I340" s="54"/>
    </row>
    <row r="341" spans="1:9" s="4" customFormat="1" x14ac:dyDescent="0.2">
      <c r="A341" s="7"/>
      <c r="B341" s="19"/>
      <c r="C341" s="16"/>
      <c r="D341" s="5"/>
      <c r="E341" s="5"/>
      <c r="H341" s="51"/>
      <c r="I341" s="54"/>
    </row>
    <row r="342" spans="1:9" s="4" customFormat="1" x14ac:dyDescent="0.2">
      <c r="A342" s="7"/>
      <c r="B342" s="19"/>
      <c r="C342" s="16"/>
      <c r="D342" s="5"/>
      <c r="E342" s="5"/>
      <c r="H342" s="51"/>
      <c r="I342" s="54"/>
    </row>
    <row r="343" spans="1:9" s="4" customFormat="1" x14ac:dyDescent="0.2">
      <c r="A343" s="7"/>
      <c r="B343" s="19"/>
      <c r="C343" s="16"/>
      <c r="D343" s="5"/>
      <c r="E343" s="5"/>
      <c r="H343" s="51"/>
      <c r="I343" s="54"/>
    </row>
    <row r="344" spans="1:9" s="4" customFormat="1" x14ac:dyDescent="0.2">
      <c r="A344" s="7"/>
      <c r="B344" s="19"/>
      <c r="C344" s="16"/>
      <c r="D344" s="5"/>
      <c r="E344" s="5"/>
      <c r="H344" s="51"/>
      <c r="I344" s="54"/>
    </row>
    <row r="345" spans="1:9" s="4" customFormat="1" x14ac:dyDescent="0.2">
      <c r="A345" s="7"/>
      <c r="B345" s="19"/>
      <c r="C345" s="16"/>
      <c r="D345" s="5"/>
      <c r="E345" s="5"/>
      <c r="H345" s="51"/>
      <c r="I345" s="54"/>
    </row>
    <row r="346" spans="1:9" s="4" customFormat="1" x14ac:dyDescent="0.2">
      <c r="A346" s="7"/>
      <c r="B346" s="19"/>
      <c r="C346" s="16"/>
      <c r="D346" s="5"/>
      <c r="E346" s="5"/>
      <c r="H346" s="51"/>
      <c r="I346" s="54"/>
    </row>
    <row r="347" spans="1:9" s="4" customFormat="1" x14ac:dyDescent="0.2">
      <c r="A347" s="7"/>
      <c r="B347" s="19"/>
      <c r="C347" s="16"/>
      <c r="D347" s="5"/>
      <c r="E347" s="5"/>
      <c r="H347" s="51"/>
      <c r="I347" s="54"/>
    </row>
    <row r="348" spans="1:9" s="4" customFormat="1" x14ac:dyDescent="0.2">
      <c r="A348" s="7"/>
      <c r="B348" s="19"/>
      <c r="C348" s="16"/>
      <c r="D348" s="5"/>
      <c r="E348" s="5"/>
      <c r="H348" s="51"/>
      <c r="I348" s="54"/>
    </row>
    <row r="349" spans="1:9" s="4" customFormat="1" x14ac:dyDescent="0.2">
      <c r="A349" s="7"/>
      <c r="B349" s="19"/>
      <c r="C349" s="16"/>
      <c r="D349" s="5"/>
      <c r="E349" s="5"/>
      <c r="H349" s="51"/>
      <c r="I349" s="54"/>
    </row>
    <row r="350" spans="1:9" s="4" customFormat="1" x14ac:dyDescent="0.2">
      <c r="A350" s="7"/>
      <c r="B350" s="19"/>
      <c r="C350" s="16"/>
      <c r="D350" s="5"/>
      <c r="E350" s="5"/>
      <c r="H350" s="51"/>
      <c r="I350" s="54"/>
    </row>
    <row r="351" spans="1:9" s="4" customFormat="1" x14ac:dyDescent="0.2">
      <c r="A351" s="7"/>
      <c r="B351" s="19"/>
      <c r="C351" s="16"/>
      <c r="D351" s="5"/>
      <c r="E351" s="5"/>
      <c r="H351" s="51"/>
      <c r="I351" s="54"/>
    </row>
    <row r="352" spans="1:9" s="4" customFormat="1" x14ac:dyDescent="0.2">
      <c r="A352" s="7"/>
      <c r="B352" s="19"/>
      <c r="C352" s="16"/>
      <c r="D352" s="5"/>
      <c r="E352" s="5"/>
      <c r="H352" s="51"/>
      <c r="I352" s="54"/>
    </row>
    <row r="353" spans="1:9" s="4" customFormat="1" x14ac:dyDescent="0.2">
      <c r="A353" s="7"/>
      <c r="B353" s="19"/>
      <c r="C353" s="16"/>
      <c r="D353" s="5"/>
      <c r="E353" s="5"/>
      <c r="H353" s="51"/>
      <c r="I353" s="54"/>
    </row>
    <row r="354" spans="1:9" s="4" customFormat="1" x14ac:dyDescent="0.2">
      <c r="A354" s="7"/>
      <c r="B354" s="19"/>
      <c r="C354" s="16"/>
      <c r="D354" s="5"/>
      <c r="E354" s="5"/>
      <c r="H354" s="51"/>
      <c r="I354" s="54"/>
    </row>
    <row r="355" spans="1:9" s="4" customFormat="1" x14ac:dyDescent="0.2">
      <c r="A355" s="7"/>
      <c r="B355" s="19"/>
      <c r="C355" s="16"/>
      <c r="D355" s="5"/>
      <c r="E355" s="5"/>
      <c r="H355" s="51"/>
      <c r="I355" s="54"/>
    </row>
    <row r="356" spans="1:9" s="4" customFormat="1" x14ac:dyDescent="0.2">
      <c r="A356" s="7"/>
      <c r="B356" s="19"/>
      <c r="C356" s="16"/>
      <c r="D356" s="5"/>
      <c r="E356" s="5"/>
      <c r="H356" s="51"/>
      <c r="I356" s="54"/>
    </row>
    <row r="357" spans="1:9" s="4" customFormat="1" x14ac:dyDescent="0.2">
      <c r="A357" s="7"/>
      <c r="B357" s="19"/>
      <c r="C357" s="16"/>
      <c r="D357" s="5"/>
      <c r="E357" s="5"/>
      <c r="H357" s="51"/>
      <c r="I357" s="54"/>
    </row>
    <row r="358" spans="1:9" s="4" customFormat="1" x14ac:dyDescent="0.2">
      <c r="A358" s="7"/>
      <c r="B358" s="19"/>
      <c r="C358" s="16"/>
      <c r="D358" s="5"/>
      <c r="E358" s="5"/>
      <c r="H358" s="51"/>
      <c r="I358" s="54"/>
    </row>
    <row r="359" spans="1:9" s="4" customFormat="1" x14ac:dyDescent="0.2">
      <c r="A359" s="7"/>
      <c r="B359" s="19"/>
      <c r="C359" s="16"/>
      <c r="D359" s="5"/>
      <c r="E359" s="5"/>
      <c r="H359" s="51"/>
      <c r="I359" s="54"/>
    </row>
    <row r="360" spans="1:9" s="4" customFormat="1" x14ac:dyDescent="0.2">
      <c r="A360" s="7"/>
      <c r="B360" s="19"/>
      <c r="C360" s="16"/>
      <c r="D360" s="5"/>
      <c r="E360" s="5"/>
      <c r="H360" s="51"/>
      <c r="I360" s="54"/>
    </row>
    <row r="361" spans="1:9" s="4" customFormat="1" x14ac:dyDescent="0.2">
      <c r="A361" s="7"/>
      <c r="B361" s="19"/>
      <c r="C361" s="16"/>
      <c r="D361" s="5"/>
      <c r="E361" s="5"/>
      <c r="H361" s="51"/>
      <c r="I361" s="54"/>
    </row>
    <row r="362" spans="1:9" s="4" customFormat="1" x14ac:dyDescent="0.2">
      <c r="A362" s="7"/>
      <c r="B362" s="19"/>
      <c r="C362" s="16"/>
      <c r="D362" s="5"/>
      <c r="E362" s="5"/>
      <c r="H362" s="51"/>
      <c r="I362" s="54"/>
    </row>
    <row r="363" spans="1:9" s="4" customFormat="1" x14ac:dyDescent="0.2">
      <c r="A363" s="7"/>
      <c r="B363" s="19"/>
      <c r="C363" s="16"/>
      <c r="D363" s="5"/>
      <c r="E363" s="5"/>
      <c r="H363" s="51"/>
      <c r="I363" s="54"/>
    </row>
    <row r="364" spans="1:9" s="4" customFormat="1" x14ac:dyDescent="0.2">
      <c r="A364" s="7"/>
      <c r="B364" s="19"/>
      <c r="C364" s="16"/>
      <c r="D364" s="5"/>
      <c r="E364" s="5"/>
      <c r="H364" s="51"/>
      <c r="I364" s="54"/>
    </row>
    <row r="365" spans="1:9" s="4" customFormat="1" x14ac:dyDescent="0.2">
      <c r="A365" s="7"/>
      <c r="B365" s="19"/>
      <c r="C365" s="16"/>
      <c r="D365" s="5"/>
      <c r="E365" s="5"/>
      <c r="H365" s="51"/>
      <c r="I365" s="54"/>
    </row>
    <row r="366" spans="1:9" s="4" customFormat="1" x14ac:dyDescent="0.2">
      <c r="A366" s="7"/>
      <c r="B366" s="19"/>
      <c r="C366" s="16"/>
      <c r="D366" s="5"/>
      <c r="E366" s="5"/>
      <c r="H366" s="51"/>
      <c r="I366" s="54"/>
    </row>
    <row r="367" spans="1:9" s="4" customFormat="1" x14ac:dyDescent="0.2">
      <c r="A367" s="7"/>
      <c r="B367" s="19"/>
      <c r="C367" s="16"/>
      <c r="D367" s="5"/>
      <c r="E367" s="5"/>
      <c r="H367" s="51"/>
      <c r="I367" s="54"/>
    </row>
    <row r="368" spans="1:9" s="4" customFormat="1" x14ac:dyDescent="0.2">
      <c r="A368" s="7"/>
      <c r="B368" s="19"/>
      <c r="C368" s="16"/>
      <c r="D368" s="5"/>
      <c r="E368" s="5"/>
      <c r="H368" s="51"/>
      <c r="I368" s="54"/>
    </row>
    <row r="369" spans="1:9" s="4" customFormat="1" x14ac:dyDescent="0.2">
      <c r="A369" s="7"/>
      <c r="B369" s="19"/>
      <c r="C369" s="16"/>
      <c r="D369" s="5"/>
      <c r="E369" s="5"/>
      <c r="H369" s="51"/>
      <c r="I369" s="54"/>
    </row>
    <row r="370" spans="1:9" s="4" customFormat="1" x14ac:dyDescent="0.2">
      <c r="A370" s="7"/>
      <c r="B370" s="19"/>
      <c r="C370" s="16"/>
      <c r="D370" s="5"/>
      <c r="E370" s="5"/>
      <c r="H370" s="51"/>
      <c r="I370" s="54"/>
    </row>
    <row r="371" spans="1:9" s="4" customFormat="1" x14ac:dyDescent="0.2">
      <c r="A371" s="7"/>
      <c r="B371" s="19"/>
      <c r="C371" s="16"/>
      <c r="D371" s="5"/>
      <c r="E371" s="5"/>
      <c r="H371" s="51"/>
      <c r="I371" s="54"/>
    </row>
    <row r="372" spans="1:9" s="4" customFormat="1" x14ac:dyDescent="0.2">
      <c r="A372" s="7"/>
      <c r="B372" s="19"/>
      <c r="C372" s="16"/>
      <c r="D372" s="5"/>
      <c r="E372" s="5"/>
      <c r="H372" s="51"/>
      <c r="I372" s="54"/>
    </row>
    <row r="373" spans="1:9" s="4" customFormat="1" x14ac:dyDescent="0.2">
      <c r="A373" s="7"/>
      <c r="B373" s="19"/>
      <c r="C373" s="16"/>
      <c r="D373" s="5"/>
      <c r="E373" s="5"/>
      <c r="H373" s="51"/>
      <c r="I373" s="54"/>
    </row>
    <row r="374" spans="1:9" s="4" customFormat="1" x14ac:dyDescent="0.2">
      <c r="A374" s="7"/>
      <c r="B374" s="19"/>
      <c r="C374" s="16"/>
      <c r="D374" s="5"/>
      <c r="E374" s="5"/>
      <c r="H374" s="51"/>
      <c r="I374" s="54"/>
    </row>
    <row r="375" spans="1:9" s="4" customFormat="1" x14ac:dyDescent="0.2">
      <c r="A375" s="7"/>
      <c r="B375" s="19"/>
      <c r="C375" s="16"/>
      <c r="D375" s="5"/>
      <c r="E375" s="5"/>
      <c r="H375" s="51"/>
      <c r="I375" s="54"/>
    </row>
    <row r="376" spans="1:9" s="4" customFormat="1" x14ac:dyDescent="0.2">
      <c r="A376" s="7"/>
      <c r="B376" s="19"/>
      <c r="C376" s="16"/>
      <c r="D376" s="5"/>
      <c r="E376" s="5"/>
      <c r="H376" s="51"/>
      <c r="I376" s="54"/>
    </row>
    <row r="377" spans="1:9" s="4" customFormat="1" x14ac:dyDescent="0.2">
      <c r="A377" s="7"/>
      <c r="B377" s="19"/>
      <c r="C377" s="16"/>
      <c r="D377" s="5"/>
      <c r="E377" s="5"/>
      <c r="H377" s="51"/>
      <c r="I377" s="54"/>
    </row>
    <row r="378" spans="1:9" s="4" customFormat="1" x14ac:dyDescent="0.2">
      <c r="A378" s="7"/>
      <c r="B378" s="19"/>
      <c r="C378" s="16"/>
      <c r="D378" s="5"/>
      <c r="E378" s="5"/>
      <c r="H378" s="51"/>
      <c r="I378" s="54"/>
    </row>
    <row r="379" spans="1:9" s="4" customFormat="1" x14ac:dyDescent="0.2">
      <c r="A379" s="7"/>
      <c r="B379" s="19"/>
      <c r="C379" s="16"/>
      <c r="D379" s="5"/>
      <c r="E379" s="5"/>
      <c r="H379" s="51"/>
      <c r="I379" s="54"/>
    </row>
    <row r="380" spans="1:9" s="4" customFormat="1" x14ac:dyDescent="0.2">
      <c r="A380" s="7"/>
      <c r="B380" s="19"/>
      <c r="C380" s="16"/>
      <c r="D380" s="5"/>
      <c r="E380" s="5"/>
      <c r="H380" s="51"/>
      <c r="I380" s="54"/>
    </row>
    <row r="381" spans="1:9" s="4" customFormat="1" x14ac:dyDescent="0.2">
      <c r="A381" s="7"/>
      <c r="B381" s="19"/>
      <c r="C381" s="16"/>
      <c r="D381" s="5"/>
      <c r="E381" s="5"/>
      <c r="H381" s="51"/>
      <c r="I381" s="54"/>
    </row>
    <row r="382" spans="1:9" s="4" customFormat="1" x14ac:dyDescent="0.2">
      <c r="A382" s="7"/>
      <c r="B382" s="19"/>
      <c r="C382" s="16"/>
      <c r="D382" s="5"/>
      <c r="E382" s="5"/>
      <c r="H382" s="51"/>
      <c r="I382" s="54"/>
    </row>
    <row r="383" spans="1:9" s="4" customFormat="1" x14ac:dyDescent="0.2">
      <c r="A383" s="7"/>
      <c r="B383" s="19"/>
      <c r="C383" s="16"/>
      <c r="D383" s="5"/>
      <c r="E383" s="5"/>
      <c r="H383" s="51"/>
      <c r="I383" s="54"/>
    </row>
    <row r="384" spans="1:9" s="4" customFormat="1" x14ac:dyDescent="0.2">
      <c r="A384" s="7"/>
      <c r="B384" s="19"/>
      <c r="C384" s="16"/>
      <c r="D384" s="5"/>
      <c r="E384" s="5"/>
      <c r="H384" s="51"/>
      <c r="I384" s="54"/>
    </row>
    <row r="385" spans="1:9" s="4" customFormat="1" x14ac:dyDescent="0.2">
      <c r="A385" s="7"/>
      <c r="B385" s="19"/>
      <c r="C385" s="16"/>
      <c r="D385" s="5"/>
      <c r="E385" s="5"/>
      <c r="H385" s="51"/>
      <c r="I385" s="54"/>
    </row>
    <row r="386" spans="1:9" s="4" customFormat="1" x14ac:dyDescent="0.2">
      <c r="A386" s="7"/>
      <c r="B386" s="19"/>
      <c r="C386" s="16"/>
      <c r="D386" s="5"/>
      <c r="E386" s="5"/>
      <c r="H386" s="51"/>
      <c r="I386" s="54"/>
    </row>
    <row r="387" spans="1:9" s="4" customFormat="1" x14ac:dyDescent="0.2">
      <c r="A387" s="7"/>
      <c r="B387" s="19"/>
      <c r="C387" s="16"/>
      <c r="D387" s="5"/>
      <c r="E387" s="5"/>
      <c r="H387" s="51"/>
      <c r="I387" s="54"/>
    </row>
    <row r="388" spans="1:9" s="4" customFormat="1" x14ac:dyDescent="0.2">
      <c r="A388" s="7"/>
      <c r="B388" s="19"/>
      <c r="C388" s="16"/>
      <c r="D388" s="5"/>
      <c r="E388" s="5"/>
      <c r="H388" s="51"/>
      <c r="I388" s="54"/>
    </row>
    <row r="389" spans="1:9" s="4" customFormat="1" x14ac:dyDescent="0.2">
      <c r="A389" s="7"/>
      <c r="B389" s="19"/>
      <c r="C389" s="16"/>
      <c r="D389" s="5"/>
      <c r="E389" s="5"/>
      <c r="H389" s="51"/>
      <c r="I389" s="54"/>
    </row>
    <row r="390" spans="1:9" s="4" customFormat="1" x14ac:dyDescent="0.2">
      <c r="A390" s="7"/>
      <c r="B390" s="19"/>
      <c r="C390" s="16"/>
      <c r="D390" s="5"/>
      <c r="E390" s="5"/>
      <c r="H390" s="51"/>
      <c r="I390" s="54"/>
    </row>
    <row r="391" spans="1:9" s="4" customFormat="1" x14ac:dyDescent="0.2">
      <c r="A391" s="7"/>
      <c r="B391" s="19"/>
      <c r="C391" s="16"/>
      <c r="D391" s="5"/>
      <c r="E391" s="5"/>
      <c r="H391" s="51"/>
      <c r="I391" s="54"/>
    </row>
    <row r="392" spans="1:9" s="4" customFormat="1" x14ac:dyDescent="0.2">
      <c r="A392" s="7"/>
      <c r="B392" s="19"/>
      <c r="C392" s="16"/>
      <c r="D392" s="5"/>
      <c r="E392" s="5"/>
      <c r="H392" s="51"/>
      <c r="I392" s="54"/>
    </row>
    <row r="393" spans="1:9" s="4" customFormat="1" x14ac:dyDescent="0.2">
      <c r="A393" s="7"/>
      <c r="B393" s="19"/>
      <c r="C393" s="16"/>
      <c r="D393" s="5"/>
      <c r="E393" s="5"/>
      <c r="H393" s="51"/>
      <c r="I393" s="54"/>
    </row>
    <row r="394" spans="1:9" s="4" customFormat="1" x14ac:dyDescent="0.2">
      <c r="A394" s="7"/>
      <c r="B394" s="19"/>
      <c r="C394" s="16"/>
      <c r="D394" s="5"/>
      <c r="E394" s="5"/>
      <c r="H394" s="51"/>
      <c r="I394" s="54"/>
    </row>
    <row r="395" spans="1:9" s="4" customFormat="1" x14ac:dyDescent="0.2">
      <c r="A395" s="7"/>
      <c r="B395" s="19"/>
      <c r="C395" s="16"/>
      <c r="D395" s="5"/>
      <c r="E395" s="5"/>
      <c r="H395" s="51"/>
      <c r="I395" s="54"/>
    </row>
    <row r="396" spans="1:9" s="4" customFormat="1" x14ac:dyDescent="0.2">
      <c r="A396" s="7"/>
      <c r="B396" s="19"/>
      <c r="C396" s="16"/>
      <c r="D396" s="5"/>
      <c r="E396" s="5"/>
      <c r="H396" s="51"/>
      <c r="I396" s="54"/>
    </row>
    <row r="397" spans="1:9" s="4" customFormat="1" x14ac:dyDescent="0.2">
      <c r="A397" s="7"/>
      <c r="B397" s="19"/>
      <c r="C397" s="16"/>
      <c r="D397" s="5"/>
      <c r="E397" s="5"/>
      <c r="H397" s="51"/>
      <c r="I397" s="54"/>
    </row>
    <row r="398" spans="1:9" s="4" customFormat="1" x14ac:dyDescent="0.2">
      <c r="A398" s="7"/>
      <c r="B398" s="19"/>
      <c r="C398" s="16"/>
      <c r="D398" s="5"/>
      <c r="E398" s="5"/>
      <c r="H398" s="51"/>
      <c r="I398" s="54"/>
    </row>
    <row r="399" spans="1:9" s="4" customFormat="1" x14ac:dyDescent="0.2">
      <c r="A399" s="7"/>
      <c r="B399" s="19"/>
      <c r="C399" s="16"/>
      <c r="D399" s="5"/>
      <c r="E399" s="5"/>
      <c r="H399" s="51"/>
      <c r="I399" s="54"/>
    </row>
    <row r="400" spans="1:9" s="4" customFormat="1" x14ac:dyDescent="0.2">
      <c r="A400" s="7"/>
      <c r="B400" s="19"/>
      <c r="C400" s="16"/>
      <c r="D400" s="5"/>
      <c r="E400" s="5"/>
      <c r="H400" s="51"/>
      <c r="I400" s="54"/>
    </row>
    <row r="401" spans="1:9" s="4" customFormat="1" x14ac:dyDescent="0.2">
      <c r="A401" s="7"/>
      <c r="B401" s="19"/>
      <c r="C401" s="16"/>
      <c r="D401" s="5"/>
      <c r="E401" s="5"/>
      <c r="H401" s="51"/>
      <c r="I401" s="54"/>
    </row>
    <row r="402" spans="1:9" s="4" customFormat="1" x14ac:dyDescent="0.2">
      <c r="A402" s="7"/>
      <c r="B402" s="19"/>
      <c r="C402" s="16"/>
      <c r="D402" s="5"/>
      <c r="E402" s="5"/>
      <c r="H402" s="51"/>
      <c r="I402" s="54"/>
    </row>
    <row r="403" spans="1:9" s="4" customFormat="1" x14ac:dyDescent="0.2">
      <c r="A403" s="7"/>
      <c r="B403" s="19"/>
      <c r="C403" s="16"/>
      <c r="D403" s="5"/>
      <c r="E403" s="5"/>
      <c r="H403" s="51"/>
      <c r="I403" s="54"/>
    </row>
    <row r="404" spans="1:9" s="4" customFormat="1" x14ac:dyDescent="0.2">
      <c r="A404" s="7"/>
      <c r="B404" s="19"/>
      <c r="C404" s="16"/>
      <c r="D404" s="5"/>
      <c r="E404" s="5"/>
      <c r="H404" s="51"/>
      <c r="I404" s="54"/>
    </row>
    <row r="405" spans="1:9" s="4" customFormat="1" x14ac:dyDescent="0.2">
      <c r="A405" s="7"/>
      <c r="B405" s="19"/>
      <c r="C405" s="16"/>
      <c r="D405" s="5"/>
      <c r="E405" s="5"/>
      <c r="H405" s="51"/>
      <c r="I405" s="54"/>
    </row>
    <row r="406" spans="1:9" s="4" customFormat="1" x14ac:dyDescent="0.2">
      <c r="A406" s="7"/>
      <c r="B406" s="19"/>
      <c r="C406" s="16"/>
      <c r="D406" s="5"/>
      <c r="E406" s="5"/>
      <c r="H406" s="51"/>
      <c r="I406" s="54"/>
    </row>
    <row r="407" spans="1:9" s="4" customFormat="1" x14ac:dyDescent="0.2">
      <c r="A407" s="7"/>
      <c r="B407" s="19"/>
      <c r="C407" s="16"/>
      <c r="D407" s="5"/>
      <c r="E407" s="5"/>
      <c r="H407" s="51"/>
      <c r="I407" s="54"/>
    </row>
    <row r="408" spans="1:9" s="4" customFormat="1" x14ac:dyDescent="0.2">
      <c r="A408" s="7"/>
      <c r="B408" s="19"/>
      <c r="C408" s="16"/>
      <c r="D408" s="5"/>
      <c r="E408" s="5"/>
      <c r="H408" s="51"/>
      <c r="I408" s="54"/>
    </row>
    <row r="409" spans="1:9" s="4" customFormat="1" x14ac:dyDescent="0.2">
      <c r="A409" s="7"/>
      <c r="B409" s="19"/>
      <c r="C409" s="16"/>
      <c r="D409" s="5"/>
      <c r="E409" s="5"/>
      <c r="H409" s="51"/>
      <c r="I409" s="54"/>
    </row>
    <row r="410" spans="1:9" s="4" customFormat="1" x14ac:dyDescent="0.2">
      <c r="A410" s="7"/>
      <c r="B410" s="19"/>
      <c r="C410" s="16"/>
      <c r="D410" s="5"/>
      <c r="E410" s="5"/>
      <c r="H410" s="51"/>
      <c r="I410" s="54"/>
    </row>
    <row r="411" spans="1:9" s="4" customFormat="1" x14ac:dyDescent="0.2">
      <c r="A411" s="7"/>
      <c r="B411" s="19"/>
      <c r="C411" s="16"/>
      <c r="D411" s="5"/>
      <c r="E411" s="5"/>
      <c r="H411" s="51"/>
      <c r="I411" s="54"/>
    </row>
  </sheetData>
  <mergeCells count="144">
    <mergeCell ref="H117:H118"/>
    <mergeCell ref="H119:H120"/>
    <mergeCell ref="H108:H109"/>
    <mergeCell ref="H113:H114"/>
    <mergeCell ref="E9:E10"/>
    <mergeCell ref="H100:H101"/>
    <mergeCell ref="I100:I101"/>
    <mergeCell ref="I113:I114"/>
    <mergeCell ref="H102:H103"/>
    <mergeCell ref="I102:I103"/>
    <mergeCell ref="H86:H87"/>
    <mergeCell ref="I86:I87"/>
    <mergeCell ref="G86:G87"/>
    <mergeCell ref="F113:F114"/>
    <mergeCell ref="F119:F120"/>
    <mergeCell ref="A5:H5"/>
    <mergeCell ref="A6:H6"/>
    <mergeCell ref="H47:H50"/>
    <mergeCell ref="E16:E18"/>
    <mergeCell ref="A42:A43"/>
    <mergeCell ref="B31:B32"/>
    <mergeCell ref="E47:E50"/>
    <mergeCell ref="G47:G50"/>
    <mergeCell ref="F47:F50"/>
    <mergeCell ref="B27:B30"/>
    <mergeCell ref="B36:B39"/>
    <mergeCell ref="D47:D50"/>
    <mergeCell ref="A34:A35"/>
    <mergeCell ref="A36:A39"/>
    <mergeCell ref="A40:A41"/>
    <mergeCell ref="B47:B51"/>
    <mergeCell ref="A7:A10"/>
    <mergeCell ref="B7:B10"/>
    <mergeCell ref="C7:C10"/>
    <mergeCell ref="D7:D10"/>
    <mergeCell ref="C60:C61"/>
    <mergeCell ref="C66:C67"/>
    <mergeCell ref="B69:B70"/>
    <mergeCell ref="C56:C57"/>
    <mergeCell ref="B42:B43"/>
    <mergeCell ref="A27:A30"/>
    <mergeCell ref="C16:C18"/>
    <mergeCell ref="B13:B15"/>
    <mergeCell ref="A13:A15"/>
    <mergeCell ref="A16:A18"/>
    <mergeCell ref="B16:B18"/>
    <mergeCell ref="A47:A51"/>
    <mergeCell ref="C47:C50"/>
    <mergeCell ref="B40:B41"/>
    <mergeCell ref="A31:A32"/>
    <mergeCell ref="B34:B35"/>
    <mergeCell ref="D72:D73"/>
    <mergeCell ref="C72:C73"/>
    <mergeCell ref="C79:C80"/>
    <mergeCell ref="C83:C84"/>
    <mergeCell ref="C86:C87"/>
    <mergeCell ref="C88:C89"/>
    <mergeCell ref="C91:C92"/>
    <mergeCell ref="C97:C98"/>
    <mergeCell ref="D83:D84"/>
    <mergeCell ref="D117:D118"/>
    <mergeCell ref="E113:E114"/>
    <mergeCell ref="D113:D114"/>
    <mergeCell ref="C117:C118"/>
    <mergeCell ref="C119:C120"/>
    <mergeCell ref="E108:E109"/>
    <mergeCell ref="B91:B96"/>
    <mergeCell ref="B77:B85"/>
    <mergeCell ref="C108:C109"/>
    <mergeCell ref="B119:B121"/>
    <mergeCell ref="D91:D92"/>
    <mergeCell ref="B113:B115"/>
    <mergeCell ref="D60:D61"/>
    <mergeCell ref="A117:A118"/>
    <mergeCell ref="D119:D120"/>
    <mergeCell ref="A102:A103"/>
    <mergeCell ref="F108:F109"/>
    <mergeCell ref="A69:A70"/>
    <mergeCell ref="A77:A85"/>
    <mergeCell ref="A86:A87"/>
    <mergeCell ref="A88:A90"/>
    <mergeCell ref="A91:A96"/>
    <mergeCell ref="A97:A98"/>
    <mergeCell ref="D97:D98"/>
    <mergeCell ref="E100:E101"/>
    <mergeCell ref="D100:D101"/>
    <mergeCell ref="F117:F118"/>
    <mergeCell ref="F86:F87"/>
    <mergeCell ref="F100:F101"/>
    <mergeCell ref="B108:B111"/>
    <mergeCell ref="B99:B101"/>
    <mergeCell ref="B117:B118"/>
    <mergeCell ref="B97:B98"/>
    <mergeCell ref="D79:D80"/>
    <mergeCell ref="D88:D89"/>
    <mergeCell ref="B71:B76"/>
    <mergeCell ref="B88:B90"/>
    <mergeCell ref="C141:F141"/>
    <mergeCell ref="C145:F145"/>
    <mergeCell ref="G117:G118"/>
    <mergeCell ref="A99:A101"/>
    <mergeCell ref="G100:G101"/>
    <mergeCell ref="G113:G114"/>
    <mergeCell ref="G119:G120"/>
    <mergeCell ref="G108:G109"/>
    <mergeCell ref="B102:B105"/>
    <mergeCell ref="D102:D103"/>
    <mergeCell ref="E102:E103"/>
    <mergeCell ref="F102:F103"/>
    <mergeCell ref="D108:D109"/>
    <mergeCell ref="G102:G103"/>
    <mergeCell ref="C102:C103"/>
    <mergeCell ref="C100:C101"/>
    <mergeCell ref="A108:A111"/>
    <mergeCell ref="A113:A115"/>
    <mergeCell ref="A119:A121"/>
    <mergeCell ref="C113:C114"/>
    <mergeCell ref="D104:D105"/>
    <mergeCell ref="E119:E120"/>
    <mergeCell ref="E117:E118"/>
    <mergeCell ref="B1:I4"/>
    <mergeCell ref="E7:I8"/>
    <mergeCell ref="F9:I9"/>
    <mergeCell ref="A130:I130"/>
    <mergeCell ref="A128:I128"/>
    <mergeCell ref="I47:I50"/>
    <mergeCell ref="I108:I109"/>
    <mergeCell ref="I117:I118"/>
    <mergeCell ref="I119:I120"/>
    <mergeCell ref="A55:I55"/>
    <mergeCell ref="A26:I26"/>
    <mergeCell ref="A12:I12"/>
    <mergeCell ref="D56:D57"/>
    <mergeCell ref="B64:B68"/>
    <mergeCell ref="D66:D67"/>
    <mergeCell ref="A56:A58"/>
    <mergeCell ref="A59:A63"/>
    <mergeCell ref="A64:A68"/>
    <mergeCell ref="E86:E87"/>
    <mergeCell ref="D86:D87"/>
    <mergeCell ref="B86:B87"/>
    <mergeCell ref="B59:B63"/>
    <mergeCell ref="B56:B58"/>
    <mergeCell ref="A71:A76"/>
  </mergeCells>
  <phoneticPr fontId="1" type="noConversion"/>
  <pageMargins left="0.25" right="0.25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Горчакова Е</cp:lastModifiedBy>
  <cp:lastPrinted>2023-09-14T11:17:37Z</cp:lastPrinted>
  <dcterms:created xsi:type="dcterms:W3CDTF">2008-10-01T13:21:49Z</dcterms:created>
  <dcterms:modified xsi:type="dcterms:W3CDTF">2023-09-14T11:17:51Z</dcterms:modified>
</cp:coreProperties>
</file>