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ля сайта МР" sheetId="6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3" i="6"/>
  <c r="F73"/>
  <c r="G73"/>
  <c r="H73"/>
  <c r="E78"/>
  <c r="F77"/>
  <c r="F78" s="1"/>
  <c r="G77"/>
  <c r="G78" s="1"/>
  <c r="H77"/>
  <c r="H78" s="1"/>
  <c r="F61"/>
  <c r="G61"/>
  <c r="F64"/>
  <c r="G64"/>
  <c r="H64"/>
  <c r="F45"/>
  <c r="G45"/>
  <c r="H45"/>
  <c r="F39"/>
  <c r="G39"/>
  <c r="H39"/>
  <c r="F32"/>
  <c r="G32"/>
  <c r="H32"/>
  <c r="F14"/>
  <c r="G14"/>
  <c r="H14"/>
  <c r="E75"/>
  <c r="E77" s="1"/>
  <c r="E68"/>
  <c r="E64"/>
  <c r="E61"/>
  <c r="H50"/>
  <c r="H48" s="1"/>
  <c r="G48"/>
  <c r="E44"/>
  <c r="E45" s="1"/>
  <c r="H41"/>
  <c r="G41"/>
  <c r="F41"/>
  <c r="E37"/>
  <c r="E39" s="1"/>
  <c r="H34"/>
  <c r="G34"/>
  <c r="F34"/>
  <c r="E28"/>
  <c r="E32" s="1"/>
  <c r="H25"/>
  <c r="G25"/>
  <c r="F25"/>
  <c r="H23"/>
  <c r="G23"/>
  <c r="F23"/>
  <c r="E22"/>
  <c r="E21"/>
  <c r="H19"/>
  <c r="G19"/>
  <c r="F19"/>
  <c r="H18"/>
  <c r="G18"/>
  <c r="F18"/>
  <c r="E16"/>
  <c r="E18" s="1"/>
  <c r="E12"/>
  <c r="E11"/>
  <c r="E10"/>
  <c r="E7"/>
  <c r="H61" l="1"/>
  <c r="E19"/>
  <c r="E48"/>
  <c r="E34"/>
  <c r="E14"/>
  <c r="E41"/>
  <c r="E25"/>
  <c r="E23"/>
</calcChain>
</file>

<file path=xl/comments1.xml><?xml version="1.0" encoding="utf-8"?>
<comments xmlns="http://schemas.openxmlformats.org/spreadsheetml/2006/main">
  <authors>
    <author>Автор</author>
  </authors>
  <commentList>
    <comment ref="F21" authorId="0">
      <text>
        <r>
          <rPr>
            <sz val="14"/>
            <color indexed="81"/>
            <rFont val="Tahoma"/>
            <family val="2"/>
            <charset val="204"/>
          </rPr>
          <t xml:space="preserve">
Средства фонда</t>
        </r>
      </text>
    </comment>
    <comment ref="F22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средства фонда
</t>
        </r>
      </text>
    </comment>
  </commentList>
</comments>
</file>

<file path=xl/sharedStrings.xml><?xml version="1.0" encoding="utf-8"?>
<sst xmlns="http://schemas.openxmlformats.org/spreadsheetml/2006/main" count="156" uniqueCount="102">
  <si>
    <t>№ п/п</t>
  </si>
  <si>
    <t>План на 2022 год, тыс.руб.</t>
  </si>
  <si>
    <t>Сглашение</t>
  </si>
  <si>
    <t xml:space="preserve">Наименование  национального проекта,  федерального проекта, мероприятия </t>
  </si>
  <si>
    <t>Федеральный проект «Формирование комфортной городской среды»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</si>
  <si>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
от 29.01.2022 № 87620101-1-2022-003
</t>
  </si>
  <si>
    <t>ФБ</t>
  </si>
  <si>
    <t>РБ</t>
  </si>
  <si>
    <t>МБ</t>
  </si>
  <si>
    <t>ВСЕГО</t>
  </si>
  <si>
    <t>Программа</t>
  </si>
  <si>
    <t>План на 2023 год, тыс.руб.</t>
  </si>
  <si>
    <t>План на 2024 год, тыс.руб.</t>
  </si>
  <si>
    <t>Результат
использования субсидии</t>
  </si>
  <si>
    <t>План</t>
  </si>
  <si>
    <t>Факт</t>
  </si>
  <si>
    <t>% достижения</t>
  </si>
  <si>
    <t>Наименование результата</t>
  </si>
  <si>
    <t>1.</t>
  </si>
  <si>
    <t>Выполнение работ по устройству наружного освещения в парке Геологов г. Печора (F2)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</si>
  <si>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прил.2.15),
</t>
  </si>
  <si>
    <t>Выполнение работ по  благоустройству территории парка Геологов в г.Печора (F2)</t>
  </si>
  <si>
    <t>1.1</t>
  </si>
  <si>
    <t xml:space="preserve">Валка  деревьев, расчистка кустарников, очистка древесно-кустарниковой растительности, вырубка и обрезка деревьев на территории парка Геологов в г. Печора     </t>
  </si>
  <si>
    <t>ИТОГО</t>
  </si>
  <si>
    <t>Реализованыт мероприятия по благоустройству общественных территорий (набережные, центральные площади, парки и др.) и иные мероприятия, предусмотренные
государственными (муниципальными)
программами формирования
современной городской среды, ед.</t>
  </si>
  <si>
    <t>2.</t>
  </si>
  <si>
    <t>Реализация мероприятий по благоустройству улично-дорожной сети</t>
  </si>
  <si>
    <t>2.1</t>
  </si>
  <si>
    <t>Администрация МР "Печора"</t>
  </si>
  <si>
    <t>Администрация ГП "Кожва</t>
  </si>
  <si>
    <t>Постановление администрации городского поселения «Кожва» от 15.12.2017 г. № 178 «Об утверждении муниципальной программы «Формирование комфортной городской среды муниципального образования городского поселения «Кожва» на 2018-2024 годы»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</si>
  <si>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«Кожва»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от
 29.01.2022 г. № 87620103-1-2022-001
</t>
  </si>
  <si>
    <t>1</t>
  </si>
  <si>
    <t>Благоустройство парка по ул. Центральная пгт. Изъяю</t>
  </si>
  <si>
    <t>Государственной программе
Республики Коми «Развитие строительства, обеспечение доступным и комфортным
жильем и коммунальными услугами граждан», утвержденной постановлением
(Правительства Республики Коми от 31 октября 2019 г. № 520, прил.2.15)</t>
  </si>
  <si>
    <t>Достигнут процент граждан в возрасте от 14 лет, принявших участие в решении
вопросов развития городской среды, проживающих в муниципальных образованиях, на
территории которых реализуются проекты по созданию комфортной городской среды</t>
  </si>
  <si>
    <t>ед.измерения</t>
  </si>
  <si>
    <t>единиц</t>
  </si>
  <si>
    <t>Обеспечена доля объема закупок оборудования, имеющего российское происхождение,
закупаемого при выполнении работ, в общем объеме оборудования, закупленного в
рамках муниципальных программ современной городской среды</t>
  </si>
  <si>
    <t>процент</t>
  </si>
  <si>
    <t>Администрация ГП «Путеец»</t>
  </si>
  <si>
    <t>1.2</t>
  </si>
  <si>
    <t>1.3</t>
  </si>
  <si>
    <t>Постановление администрации городского поселения «Путеец» от 25.12.2017 № 308 «Об утверждении муниципальной программы «Формирование комфортной городской среды муниципального образования городского поселения «Путеец» на 2018 – 2024 годы»</t>
  </si>
  <si>
    <t xml:space="preserve">Соглашение о предоставлении субсидии из республиканского бюджета Республики Коми
бюджету муниципального образования городского поселения "Путеец" на поддержку муниципальных программ (подпрограмм) формирования современной городской среды в рамках регионального проекта "Формирование комфортной городской среды                                                         от 29.01.2022  № 87620104-1-2022-001
</t>
  </si>
  <si>
    <t>Администрация СП «Каджером»</t>
  </si>
  <si>
    <t xml:space="preserve">Соглашение о предоставлении субсидии из республиканского бюджета Республики Коми
бюджету муниципального образования сельского поселения «Каджером»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
от 29.01.2022    № 87620407-1-2022-001
</t>
  </si>
  <si>
    <t xml:space="preserve">Обустройство  пешеходной дорожки по ул. Театральной (поворот от ул. Октябрьской д. 17 до  Театральной д.14) </t>
  </si>
  <si>
    <t>Постановление администрации СП «Каджером» от 20.12.2019 года № 26 «Об утверждении муниципальной программы «Формирование комфортной городской среды муниципального образования сельского поселения «Каджером» на 2018 - 2024 г»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</si>
  <si>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прил.2.17),
</t>
  </si>
  <si>
    <t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реализацию мероприятий по благоустройству территорий  в рамках муниципальной программы (подпрограммы) формирование современной городской среды 
от 19.04.2021 № БТ-2021-01</t>
  </si>
  <si>
    <t>Региональный проект "Формирование комфортной городской среды"</t>
  </si>
  <si>
    <t>муниципальная программа «Формирование комфортной городской среды муниципального образования городского поселения «Печора» на 2018-2024 годы» утвержденная постановлением администрации
муниципального района "Печора" от 26 декабря 2017 года № 1555</t>
  </si>
  <si>
    <t>Реализация мероприятий по благоустройству территорий , предусмотренные муниципальной программой</t>
  </si>
  <si>
    <t>штука</t>
  </si>
  <si>
    <t>Администрация МР «Печора»</t>
  </si>
  <si>
    <t>Федеральный проект «Обеспечение устойчивого сокращения непригодного для проживания жилищного фонда»</t>
  </si>
  <si>
    <t>3.</t>
  </si>
  <si>
    <t>Обеспечение мероприятий по расселению непригодного для проживания жилищного фонда.</t>
  </si>
  <si>
    <t>Культура</t>
  </si>
  <si>
    <t>Управление культуры и туризма МР «Печора»</t>
  </si>
  <si>
    <t>Федеральный проект «Творческие люди»</t>
  </si>
  <si>
    <t xml:space="preserve">Соглашение о предоставлении субсидии из республиканского бюджета Республики Коми
бюджету муниципального образования на укрепление материально-технической базы муниципальных учреждений в сферы культуры 
от 15.02.2022    № Р-59/2022
</t>
  </si>
  <si>
    <t>Государственную программу Республики Коми "Развитие культуры и туризма"  Постановлений Правительства Республики Коми от от 31 октября 2019 года N 524</t>
  </si>
  <si>
    <t>"Жилье и городская среда"</t>
  </si>
  <si>
    <t>Установка въездной стелы</t>
  </si>
  <si>
    <t>муниципальная программа МО МР "Печора" "Развитие культуры и туризма" утвержденная постановлением администрации
муниципального района "Печора" от 31 декабря 2019 года № 1674</t>
  </si>
  <si>
    <t xml:space="preserve">Региональный проект «Культурная среда» </t>
  </si>
  <si>
    <t>капитальный ремонт помещений и кровли Концертно-выстовочного зала МАУ ДО Детская школа искусств</t>
  </si>
  <si>
    <t xml:space="preserve">обновлена материально-техническая база: - выполнен капитальный ремонт </t>
  </si>
  <si>
    <t>процент технической готовности соответствующих объектов культуры за текущий финансовый год</t>
  </si>
  <si>
    <t>единица</t>
  </si>
  <si>
    <t>повышение квалификации работников сферы культуры</t>
  </si>
  <si>
    <t>Демография</t>
  </si>
  <si>
    <t xml:space="preserve">Соглашение о предоставлении субсидии из бюджета субъекта Российской Федерации местному бюджету от 16.03.2022 
№ 87620000-1-2019-011
</t>
  </si>
  <si>
    <t xml:space="preserve"> Государственная
программа Республики Коми "Развитие физической культуры и спорта", утвержденной
постановлением Правительства Республики Коми от 30.10.2019 № 513 прил. 2.5</t>
  </si>
  <si>
    <t>приобретению спортивного оборудования и инвентаря для приведения организации спортивной подготовки в нормативное состояние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</si>
  <si>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</si>
  <si>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Региональнй проект "Спорт - норма жизни"</t>
  </si>
  <si>
    <t>Постановлением администрации
муниципального района "Печора" от 31.12.2019 №1676 "Об утверждении муниципальной
программы МО МР "Печора" "Развитие физической культуры и спорта"</t>
  </si>
  <si>
    <t>Приобретение спортивного
оборудования и инвентаря для
приведения организаций спортивной подготовки в нормативное состояние</t>
  </si>
  <si>
    <t>Соглашение о предоставлении субсидии из республиканского бюджета Республики Коми бюджету муниципального образования в Республике Коми от 09.03.2022 № 04-ГП-2022</t>
  </si>
  <si>
    <t>Все организации физической подготовки предоставляют услуги населению в соответсвии с федеральными стандартами спортивной подготовки</t>
  </si>
  <si>
    <t>Федеральный проект "Творческие люди" национального проекта "Культура"</t>
  </si>
  <si>
    <t>Нет</t>
  </si>
  <si>
    <t>Повышение квалификации творческих и управленческих кадров в сфере культуры МО МР «Печора»</t>
  </si>
  <si>
    <t>человек</t>
  </si>
  <si>
    <t>Соглашение о предоставлении субсидии из республиканского бюджета Республики Коми бюджету муниципального образования МР "Печора" на обеспечение мероприятий по расселению непрригодного для проживания жилищного фонда №5 от 21.02.2021 г.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</si>
  <si>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прил.2.5),
</t>
  </si>
  <si>
    <t>Республиканская адресная программа "Переселение граждан из аварийного жилищного фонда в 2019-2025 гг, утв. Постановлением Правительства Республики Коми от 31.03.2019 № 160</t>
  </si>
  <si>
    <t>муниципальная адресная программа МО МР "Печора" "Переселение граждан из аварийного жилищного фонда  утв. Постановлением администрации МР "Печора" от 13.03.2019 г.№236/1</t>
  </si>
  <si>
    <t>Выкуп жилых помещений у собственников (97 жилых помещений  S=4410,90 м3)</t>
  </si>
  <si>
    <t>Приобретение жилых помещений у лиц, не являющихся застройщиком (75 жилых помещений  S=2 332,27 м3)</t>
  </si>
  <si>
    <t>3.1.1</t>
  </si>
  <si>
    <t>3.1.2</t>
  </si>
  <si>
    <t xml:space="preserve">расселены граждане, подлежащие расселению из аварийного фонда в 2021-2022 году </t>
  </si>
  <si>
    <t>Федеральный проект "Спорт - норма жизни"</t>
  </si>
  <si>
    <t>2.1.</t>
  </si>
  <si>
    <t>Заливка (устройство) бетонного основания для  установки скейт-площадки</t>
  </si>
  <si>
    <t>2.2.</t>
  </si>
  <si>
    <t>Мониторинг реализуемых на территории муниципального района «Печора» в 2022 году национальных проектов по состоянию на 01.11.2022г.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</si>
</sst>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4059"/>
      <name val="Roboto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/>
    <xf numFmtId="49" fontId="1" fillId="0" borderId="1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 applyAlignment="1">
      <alignment wrapText="1"/>
    </xf>
    <xf numFmtId="49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2" fillId="0" borderId="3" xfId="0" applyFont="1" applyBorder="1" applyAlignment="1">
      <alignment horizontal="center" vertical="center" wrapText="1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0" fontId="4" fillId="3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/>
    <xf numFmtId="0" fontId="6" fillId="3" borderId="1" xfId="0" applyFont="1" applyFill="1" applyBorder="1"/>
    <xf numFmtId="49" fontId="1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9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2" fillId="3" borderId="8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4" fontId="2" fillId="4" borderId="1" xfId="0" applyNumberFormat="1" applyFont="1" applyFill="1" applyBorder="1"/>
    <xf numFmtId="49" fontId="2" fillId="4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49" fontId="2" fillId="0" borderId="1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49" fontId="2" fillId="0" borderId="1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view="pageBreakPreview" topLeftCell="A67" zoomScale="60" zoomScaleNormal="70" workbookViewId="0">
      <selection activeCell="K77" sqref="K77"/>
    </sheetView>
  </sheetViews>
  <sheetFormatPr defaultRowHeight="15"/>
  <cols>
    <col min="1" max="1" width="13" bestFit="1" customWidth="1"/>
    <col min="2" max="3" width="47.5703125" customWidth="1"/>
    <col min="4" max="4" width="33.28515625" customWidth="1"/>
    <col min="5" max="5" width="18.28515625" style="39" customWidth="1"/>
    <col min="6" max="6" width="22.85546875" style="39" customWidth="1"/>
    <col min="7" max="7" width="20.140625" style="39" customWidth="1"/>
    <col min="8" max="8" width="19" style="39" customWidth="1"/>
    <col min="9" max="9" width="18" style="39" customWidth="1"/>
    <col min="10" max="10" width="20.7109375" style="39" customWidth="1"/>
    <col min="11" max="11" width="44.140625" customWidth="1"/>
    <col min="12" max="12" width="23" customWidth="1"/>
    <col min="13" max="13" width="16.42578125" customWidth="1"/>
    <col min="14" max="14" width="16.5703125" customWidth="1"/>
    <col min="15" max="15" width="15.28515625" customWidth="1"/>
  </cols>
  <sheetData>
    <row r="1" spans="1:15" ht="68.25" customHeight="1">
      <c r="A1" s="120" t="s">
        <v>101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customHeight="1"/>
    <row r="3" spans="1:15" ht="39" customHeight="1">
      <c r="A3" s="121" t="s">
        <v>0</v>
      </c>
      <c r="B3" s="122" t="s">
        <v>3</v>
      </c>
      <c r="C3" s="111" t="s">
        <v>10</v>
      </c>
      <c r="D3" s="111" t="s">
        <v>2</v>
      </c>
      <c r="E3" s="123" t="s">
        <v>1</v>
      </c>
      <c r="F3" s="124"/>
      <c r="G3" s="124"/>
      <c r="H3" s="125"/>
      <c r="I3" s="111" t="s">
        <v>11</v>
      </c>
      <c r="J3" s="111" t="s">
        <v>12</v>
      </c>
      <c r="K3" s="122" t="s">
        <v>13</v>
      </c>
      <c r="L3" s="122"/>
      <c r="M3" s="122"/>
      <c r="N3" s="122"/>
      <c r="O3" s="122"/>
    </row>
    <row r="4" spans="1:15" ht="39" customHeight="1">
      <c r="A4" s="121"/>
      <c r="B4" s="111"/>
      <c r="C4" s="112"/>
      <c r="D4" s="112"/>
      <c r="E4" s="77" t="s">
        <v>9</v>
      </c>
      <c r="F4" s="77" t="s">
        <v>6</v>
      </c>
      <c r="G4" s="77" t="s">
        <v>7</v>
      </c>
      <c r="H4" s="77" t="s">
        <v>8</v>
      </c>
      <c r="I4" s="112"/>
      <c r="J4" s="112"/>
      <c r="K4" s="3" t="s">
        <v>17</v>
      </c>
      <c r="L4" s="25" t="s">
        <v>37</v>
      </c>
      <c r="M4" s="4" t="s">
        <v>14</v>
      </c>
      <c r="N4" s="4" t="s">
        <v>15</v>
      </c>
      <c r="O4" s="100" t="s">
        <v>16</v>
      </c>
    </row>
    <row r="5" spans="1:15" s="24" customFormat="1" ht="16.5" customHeight="1">
      <c r="A5" s="22"/>
      <c r="B5" s="102" t="s">
        <v>65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1:15" s="17" customFormat="1" ht="16.5" customHeight="1">
      <c r="A6" s="15"/>
      <c r="B6" s="18" t="s">
        <v>29</v>
      </c>
      <c r="C6" s="19"/>
      <c r="D6" s="20"/>
      <c r="E6" s="40"/>
      <c r="F6" s="40"/>
      <c r="G6" s="40"/>
      <c r="H6" s="40"/>
      <c r="I6" s="40"/>
      <c r="J6" s="40"/>
      <c r="K6" s="20"/>
      <c r="L6" s="20"/>
      <c r="M6" s="19"/>
      <c r="N6" s="19"/>
      <c r="O6" s="21"/>
    </row>
    <row r="7" spans="1:15" ht="202.5" customHeight="1">
      <c r="A7" s="105" t="s">
        <v>18</v>
      </c>
      <c r="B7" s="108" t="s">
        <v>4</v>
      </c>
      <c r="C7" s="111" t="s">
        <v>20</v>
      </c>
      <c r="D7" s="111" t="s">
        <v>5</v>
      </c>
      <c r="E7" s="114">
        <f>SUM(F7:H7)</f>
        <v>11008698.890000001</v>
      </c>
      <c r="F7" s="117">
        <v>6028112.1100000003</v>
      </c>
      <c r="G7" s="117">
        <v>3879716.89</v>
      </c>
      <c r="H7" s="117">
        <v>1100869.8899999999</v>
      </c>
      <c r="I7" s="117">
        <v>12611523.33</v>
      </c>
      <c r="J7" s="117">
        <v>13355733.33</v>
      </c>
      <c r="K7" s="7" t="s">
        <v>25</v>
      </c>
      <c r="L7" s="77" t="s">
        <v>38</v>
      </c>
      <c r="M7" s="56">
        <v>1</v>
      </c>
      <c r="N7" s="56">
        <v>1</v>
      </c>
      <c r="O7" s="56">
        <v>100</v>
      </c>
    </row>
    <row r="8" spans="1:15" ht="200.25" customHeight="1">
      <c r="A8" s="106"/>
      <c r="B8" s="109"/>
      <c r="C8" s="112"/>
      <c r="D8" s="112"/>
      <c r="E8" s="115"/>
      <c r="F8" s="118"/>
      <c r="G8" s="118"/>
      <c r="H8" s="118"/>
      <c r="I8" s="118"/>
      <c r="J8" s="118"/>
      <c r="K8" s="7" t="s">
        <v>36</v>
      </c>
      <c r="L8" s="77" t="s">
        <v>40</v>
      </c>
      <c r="M8" s="56">
        <v>20</v>
      </c>
      <c r="N8" s="56">
        <v>8</v>
      </c>
      <c r="O8" s="56">
        <v>34</v>
      </c>
    </row>
    <row r="9" spans="1:15" ht="157.5" customHeight="1">
      <c r="A9" s="107"/>
      <c r="B9" s="110"/>
      <c r="C9" s="113"/>
      <c r="D9" s="112"/>
      <c r="E9" s="116"/>
      <c r="F9" s="119"/>
      <c r="G9" s="119"/>
      <c r="H9" s="119"/>
      <c r="I9" s="119"/>
      <c r="J9" s="119"/>
      <c r="K9" s="7" t="s">
        <v>39</v>
      </c>
      <c r="L9" s="77" t="s">
        <v>40</v>
      </c>
      <c r="M9" s="56">
        <v>90</v>
      </c>
      <c r="N9" s="56">
        <v>0</v>
      </c>
      <c r="O9" s="56">
        <v>0</v>
      </c>
    </row>
    <row r="10" spans="1:15" ht="162.75" customHeight="1">
      <c r="A10" s="6" t="s">
        <v>22</v>
      </c>
      <c r="B10" s="8" t="s">
        <v>19</v>
      </c>
      <c r="C10" s="9" t="s">
        <v>53</v>
      </c>
      <c r="D10" s="112"/>
      <c r="E10" s="92">
        <f>SUM(F10:H10)</f>
        <v>4322479.1900000004</v>
      </c>
      <c r="F10" s="92">
        <v>2366890.89</v>
      </c>
      <c r="G10" s="92">
        <v>1523340.38</v>
      </c>
      <c r="H10" s="92">
        <v>432247.92</v>
      </c>
      <c r="I10" s="41"/>
      <c r="J10" s="41"/>
      <c r="K10" s="5"/>
      <c r="L10" s="41"/>
      <c r="M10" s="41"/>
      <c r="N10" s="41"/>
      <c r="O10" s="57"/>
    </row>
    <row r="11" spans="1:15" ht="118.5" customHeight="1">
      <c r="A11" s="6" t="s">
        <v>42</v>
      </c>
      <c r="B11" s="8" t="s">
        <v>21</v>
      </c>
      <c r="C11" s="9" t="s">
        <v>53</v>
      </c>
      <c r="D11" s="112"/>
      <c r="E11" s="92">
        <f>SUM(F11:H11)</f>
        <v>5825932.2000000002</v>
      </c>
      <c r="F11" s="92">
        <v>3190147.43</v>
      </c>
      <c r="G11" s="92">
        <v>2053191.55</v>
      </c>
      <c r="H11" s="92">
        <v>582593.22</v>
      </c>
      <c r="I11" s="41"/>
      <c r="J11" s="41"/>
      <c r="K11" s="5"/>
      <c r="L11" s="41"/>
      <c r="M11" s="41"/>
      <c r="N11" s="41"/>
      <c r="O11" s="57"/>
    </row>
    <row r="12" spans="1:15" ht="121.5" customHeight="1">
      <c r="A12" s="105" t="s">
        <v>43</v>
      </c>
      <c r="B12" s="100" t="s">
        <v>23</v>
      </c>
      <c r="C12" s="126" t="s">
        <v>53</v>
      </c>
      <c r="D12" s="112"/>
      <c r="E12" s="117">
        <f>SUM(F12:H12)</f>
        <v>860287.5</v>
      </c>
      <c r="F12" s="117">
        <v>471073.79</v>
      </c>
      <c r="G12" s="117">
        <v>303184.96000000002</v>
      </c>
      <c r="H12" s="117">
        <v>86028.75</v>
      </c>
      <c r="I12" s="128"/>
      <c r="J12" s="128"/>
      <c r="K12" s="5"/>
      <c r="L12" s="41"/>
      <c r="M12" s="41"/>
      <c r="N12" s="41"/>
      <c r="O12" s="57"/>
    </row>
    <row r="13" spans="1:15" ht="128.25" customHeight="1">
      <c r="A13" s="107"/>
      <c r="B13" s="101"/>
      <c r="C13" s="127"/>
      <c r="D13" s="113"/>
      <c r="E13" s="119"/>
      <c r="F13" s="119"/>
      <c r="G13" s="119"/>
      <c r="H13" s="119"/>
      <c r="I13" s="129"/>
      <c r="J13" s="129"/>
      <c r="K13" s="5"/>
      <c r="L13" s="41"/>
      <c r="M13" s="41"/>
      <c r="N13" s="41"/>
      <c r="O13" s="57"/>
    </row>
    <row r="14" spans="1:15" ht="18.75">
      <c r="A14" s="5"/>
      <c r="B14" s="11"/>
      <c r="C14" s="5"/>
      <c r="D14" s="5" t="s">
        <v>24</v>
      </c>
      <c r="E14" s="62">
        <f>SUM(E10:E13)</f>
        <v>11008698.890000001</v>
      </c>
      <c r="F14" s="62">
        <f t="shared" ref="F14:H14" si="0">SUM(F10:F13)</f>
        <v>6028112.1100000003</v>
      </c>
      <c r="G14" s="62">
        <f t="shared" si="0"/>
        <v>3879716.8899999997</v>
      </c>
      <c r="H14" s="62">
        <f t="shared" si="0"/>
        <v>1100869.8899999999</v>
      </c>
      <c r="I14" s="41"/>
      <c r="J14" s="41"/>
      <c r="K14" s="5"/>
      <c r="L14" s="41"/>
      <c r="M14" s="41"/>
      <c r="N14" s="41"/>
      <c r="O14" s="41"/>
    </row>
    <row r="15" spans="1:15" ht="306" customHeight="1">
      <c r="A15" s="28" t="s">
        <v>26</v>
      </c>
      <c r="B15" s="88" t="s">
        <v>52</v>
      </c>
      <c r="C15" s="76" t="s">
        <v>50</v>
      </c>
      <c r="D15" s="111" t="s">
        <v>51</v>
      </c>
      <c r="E15" s="41"/>
      <c r="F15" s="41"/>
      <c r="G15" s="92"/>
      <c r="H15" s="41"/>
      <c r="I15" s="41"/>
      <c r="J15" s="41"/>
      <c r="K15" s="8" t="s">
        <v>54</v>
      </c>
      <c r="L15" s="41" t="s">
        <v>55</v>
      </c>
      <c r="M15" s="41">
        <v>6</v>
      </c>
      <c r="N15" s="41">
        <v>6</v>
      </c>
      <c r="O15" s="41">
        <v>100</v>
      </c>
    </row>
    <row r="16" spans="1:15" ht="56.25">
      <c r="A16" s="74" t="s">
        <v>28</v>
      </c>
      <c r="B16" s="12" t="s">
        <v>27</v>
      </c>
      <c r="C16" s="111" t="s">
        <v>53</v>
      </c>
      <c r="D16" s="112"/>
      <c r="E16" s="92">
        <f>SUM(F16:H16)</f>
        <v>50505050.509999998</v>
      </c>
      <c r="F16" s="42">
        <v>0</v>
      </c>
      <c r="G16" s="92">
        <v>50000000</v>
      </c>
      <c r="H16" s="92">
        <v>505050.51</v>
      </c>
      <c r="I16" s="41"/>
      <c r="J16" s="41"/>
      <c r="K16" s="5"/>
      <c r="L16" s="41"/>
      <c r="M16" s="41"/>
      <c r="N16" s="41"/>
      <c r="O16" s="57"/>
    </row>
    <row r="17" spans="1:15" ht="56.25">
      <c r="A17" s="29" t="s">
        <v>100</v>
      </c>
      <c r="B17" s="8" t="s">
        <v>99</v>
      </c>
      <c r="C17" s="113"/>
      <c r="D17" s="113"/>
      <c r="E17" s="92">
        <v>1976361.6</v>
      </c>
      <c r="F17" s="42">
        <v>0</v>
      </c>
      <c r="G17" s="92">
        <v>1956597.98</v>
      </c>
      <c r="H17" s="92">
        <v>19763.62</v>
      </c>
      <c r="I17" s="41"/>
      <c r="J17" s="41"/>
      <c r="K17" s="5"/>
      <c r="L17" s="41"/>
      <c r="M17" s="41"/>
      <c r="N17" s="41"/>
      <c r="O17" s="57"/>
    </row>
    <row r="18" spans="1:15" ht="18.75">
      <c r="A18" s="29"/>
      <c r="B18" s="8"/>
      <c r="C18" s="100"/>
      <c r="D18" s="79" t="s">
        <v>24</v>
      </c>
      <c r="E18" s="62">
        <f>E16+E17</f>
        <v>52481412.109999999</v>
      </c>
      <c r="F18" s="62">
        <f t="shared" ref="F18:H18" si="1">F16+F17</f>
        <v>0</v>
      </c>
      <c r="G18" s="62">
        <f t="shared" si="1"/>
        <v>51956597.979999997</v>
      </c>
      <c r="H18" s="62">
        <f t="shared" si="1"/>
        <v>524814.13</v>
      </c>
      <c r="I18" s="41"/>
      <c r="J18" s="41"/>
      <c r="K18" s="5"/>
      <c r="L18" s="41"/>
      <c r="M18" s="41"/>
      <c r="N18" s="41"/>
      <c r="O18" s="57"/>
    </row>
    <row r="19" spans="1:15" ht="122.25" customHeight="1">
      <c r="A19" s="29" t="s">
        <v>58</v>
      </c>
      <c r="B19" s="88" t="s">
        <v>57</v>
      </c>
      <c r="C19" s="76" t="s">
        <v>89</v>
      </c>
      <c r="D19" s="130" t="s">
        <v>88</v>
      </c>
      <c r="E19" s="117">
        <f>SUM(F19:H19)</f>
        <v>60343658.740000002</v>
      </c>
      <c r="F19" s="117">
        <f>F21+F22</f>
        <v>57326475.810000002</v>
      </c>
      <c r="G19" s="117">
        <f>G21+G22</f>
        <v>2413746.33</v>
      </c>
      <c r="H19" s="117">
        <f>H21+H22</f>
        <v>603436.6</v>
      </c>
      <c r="I19" s="128"/>
      <c r="J19" s="128"/>
      <c r="K19" s="134" t="s">
        <v>96</v>
      </c>
      <c r="L19" s="128" t="s">
        <v>87</v>
      </c>
      <c r="M19" s="128">
        <v>285</v>
      </c>
      <c r="N19" s="128">
        <v>279</v>
      </c>
      <c r="O19" s="128">
        <v>97.8</v>
      </c>
    </row>
    <row r="20" spans="1:15" ht="99" customHeight="1">
      <c r="A20" s="61"/>
      <c r="B20" s="100" t="s">
        <v>59</v>
      </c>
      <c r="C20" s="60" t="s">
        <v>90</v>
      </c>
      <c r="D20" s="131"/>
      <c r="E20" s="119"/>
      <c r="F20" s="119"/>
      <c r="G20" s="119"/>
      <c r="H20" s="119"/>
      <c r="I20" s="129"/>
      <c r="J20" s="129"/>
      <c r="K20" s="135"/>
      <c r="L20" s="129"/>
      <c r="M20" s="129"/>
      <c r="N20" s="129"/>
      <c r="O20" s="129"/>
    </row>
    <row r="21" spans="1:15" ht="102.75" customHeight="1">
      <c r="A21" s="29" t="s">
        <v>94</v>
      </c>
      <c r="B21" s="8" t="s">
        <v>92</v>
      </c>
      <c r="C21" s="122" t="s">
        <v>91</v>
      </c>
      <c r="D21" s="131"/>
      <c r="E21" s="92">
        <f>SUM(F21:H21)</f>
        <v>25440318.350000001</v>
      </c>
      <c r="F21" s="92">
        <v>24168302.440000001</v>
      </c>
      <c r="G21" s="92">
        <v>1017612.72</v>
      </c>
      <c r="H21" s="92">
        <v>254403.19</v>
      </c>
      <c r="I21" s="41"/>
      <c r="J21" s="41"/>
      <c r="K21" s="1"/>
      <c r="L21" s="1"/>
      <c r="M21" s="1"/>
      <c r="N21" s="41"/>
      <c r="O21" s="57"/>
    </row>
    <row r="22" spans="1:15" ht="120" customHeight="1">
      <c r="A22" s="29" t="s">
        <v>95</v>
      </c>
      <c r="B22" s="8" t="s">
        <v>93</v>
      </c>
      <c r="C22" s="122"/>
      <c r="D22" s="132"/>
      <c r="E22" s="92">
        <f>SUM(F22:H22)</f>
        <v>34903340.390000001</v>
      </c>
      <c r="F22" s="92">
        <v>33158173.370000001</v>
      </c>
      <c r="G22" s="92">
        <v>1396133.61</v>
      </c>
      <c r="H22" s="92">
        <v>349033.41</v>
      </c>
      <c r="I22" s="41"/>
      <c r="J22" s="41"/>
      <c r="K22" s="5"/>
      <c r="L22" s="41"/>
      <c r="M22" s="41"/>
      <c r="N22" s="41"/>
      <c r="O22" s="57"/>
    </row>
    <row r="23" spans="1:15" ht="31.5" customHeight="1">
      <c r="A23" s="29"/>
      <c r="B23" s="8"/>
      <c r="C23" s="96"/>
      <c r="D23" s="87" t="s">
        <v>24</v>
      </c>
      <c r="E23" s="62">
        <f>E22+E21</f>
        <v>60343658.740000002</v>
      </c>
      <c r="F23" s="62">
        <f t="shared" ref="F23:H23" si="2">F22+F21</f>
        <v>57326475.810000002</v>
      </c>
      <c r="G23" s="62">
        <f t="shared" si="2"/>
        <v>2413746.33</v>
      </c>
      <c r="H23" s="62">
        <f t="shared" si="2"/>
        <v>603436.6</v>
      </c>
      <c r="I23" s="41"/>
      <c r="J23" s="41"/>
      <c r="K23" s="5"/>
      <c r="L23" s="41"/>
      <c r="M23" s="41"/>
      <c r="N23" s="41"/>
      <c r="O23" s="57"/>
    </row>
    <row r="24" spans="1:15" s="17" customFormat="1" ht="18.75">
      <c r="A24" s="13"/>
      <c r="B24" s="14" t="s">
        <v>30</v>
      </c>
      <c r="C24" s="69"/>
      <c r="D24" s="15"/>
      <c r="E24" s="43"/>
      <c r="F24" s="43"/>
      <c r="G24" s="43"/>
      <c r="H24" s="43"/>
      <c r="I24" s="43"/>
      <c r="J24" s="43"/>
      <c r="K24" s="15"/>
      <c r="L24" s="43"/>
      <c r="M24" s="43"/>
      <c r="N24" s="43"/>
      <c r="O24" s="43"/>
    </row>
    <row r="25" spans="1:15" ht="207.75" customHeight="1">
      <c r="A25" s="105" t="s">
        <v>33</v>
      </c>
      <c r="B25" s="133" t="s">
        <v>4</v>
      </c>
      <c r="C25" s="111" t="s">
        <v>35</v>
      </c>
      <c r="D25" s="111" t="s">
        <v>32</v>
      </c>
      <c r="E25" s="117">
        <f>SUM(F25:H25)</f>
        <v>909806.67</v>
      </c>
      <c r="F25" s="117">
        <f>F28</f>
        <v>498189.35</v>
      </c>
      <c r="G25" s="117">
        <f>G28</f>
        <v>320636.65000000002</v>
      </c>
      <c r="H25" s="117">
        <f>H28</f>
        <v>90980.67</v>
      </c>
      <c r="I25" s="117">
        <v>1042271.11</v>
      </c>
      <c r="J25" s="117">
        <v>1103755.56</v>
      </c>
      <c r="K25" s="70" t="s">
        <v>25</v>
      </c>
      <c r="L25" s="86" t="s">
        <v>38</v>
      </c>
      <c r="M25" s="56">
        <v>1</v>
      </c>
      <c r="N25" s="56">
        <v>1</v>
      </c>
      <c r="O25" s="56">
        <v>100</v>
      </c>
    </row>
    <row r="26" spans="1:15" ht="177.75" customHeight="1">
      <c r="A26" s="106"/>
      <c r="B26" s="133"/>
      <c r="C26" s="112"/>
      <c r="D26" s="112"/>
      <c r="E26" s="118"/>
      <c r="F26" s="118"/>
      <c r="G26" s="118"/>
      <c r="H26" s="118"/>
      <c r="I26" s="118"/>
      <c r="J26" s="118"/>
      <c r="K26" s="70" t="s">
        <v>36</v>
      </c>
      <c r="L26" s="86" t="s">
        <v>40</v>
      </c>
      <c r="M26" s="56">
        <v>20</v>
      </c>
      <c r="N26" s="56">
        <v>30.4</v>
      </c>
      <c r="O26" s="56">
        <v>152</v>
      </c>
    </row>
    <row r="27" spans="1:15" ht="226.5" customHeight="1">
      <c r="A27" s="107"/>
      <c r="B27" s="133"/>
      <c r="C27" s="113"/>
      <c r="D27" s="112"/>
      <c r="E27" s="119"/>
      <c r="F27" s="119"/>
      <c r="G27" s="119"/>
      <c r="H27" s="119"/>
      <c r="I27" s="119"/>
      <c r="J27" s="119"/>
      <c r="K27" s="70" t="s">
        <v>39</v>
      </c>
      <c r="L27" s="86" t="s">
        <v>40</v>
      </c>
      <c r="M27" s="56">
        <v>90</v>
      </c>
      <c r="N27" s="56">
        <v>100</v>
      </c>
      <c r="O27" s="56">
        <v>111</v>
      </c>
    </row>
    <row r="28" spans="1:15" ht="18.75">
      <c r="A28" s="136" t="s">
        <v>22</v>
      </c>
      <c r="B28" s="139" t="s">
        <v>34</v>
      </c>
      <c r="C28" s="111" t="s">
        <v>31</v>
      </c>
      <c r="D28" s="112"/>
      <c r="E28" s="117">
        <f>SUM(F28:H28)</f>
        <v>909806.67</v>
      </c>
      <c r="F28" s="117">
        <v>498189.35</v>
      </c>
      <c r="G28" s="117">
        <v>320636.65000000002</v>
      </c>
      <c r="H28" s="117">
        <v>90980.67</v>
      </c>
      <c r="I28" s="128"/>
      <c r="J28" s="128"/>
      <c r="K28" s="5"/>
      <c r="L28" s="41"/>
      <c r="M28" s="41"/>
      <c r="N28" s="41"/>
      <c r="O28" s="57"/>
    </row>
    <row r="29" spans="1:15" ht="18.75">
      <c r="A29" s="137"/>
      <c r="B29" s="140"/>
      <c r="C29" s="112"/>
      <c r="D29" s="112"/>
      <c r="E29" s="118"/>
      <c r="F29" s="118"/>
      <c r="G29" s="118"/>
      <c r="H29" s="118"/>
      <c r="I29" s="142"/>
      <c r="J29" s="142"/>
      <c r="K29" s="5"/>
      <c r="L29" s="41"/>
      <c r="M29" s="41"/>
      <c r="N29" s="41"/>
      <c r="O29" s="57"/>
    </row>
    <row r="30" spans="1:15" ht="18.75">
      <c r="A30" s="137"/>
      <c r="B30" s="140"/>
      <c r="C30" s="112"/>
      <c r="D30" s="112"/>
      <c r="E30" s="118"/>
      <c r="F30" s="118"/>
      <c r="G30" s="118"/>
      <c r="H30" s="118"/>
      <c r="I30" s="142"/>
      <c r="J30" s="142"/>
      <c r="K30" s="5"/>
      <c r="L30" s="41"/>
      <c r="M30" s="41"/>
      <c r="N30" s="41"/>
      <c r="O30" s="57"/>
    </row>
    <row r="31" spans="1:15" ht="60.75" customHeight="1">
      <c r="A31" s="138"/>
      <c r="B31" s="141"/>
      <c r="C31" s="113"/>
      <c r="D31" s="113"/>
      <c r="E31" s="119"/>
      <c r="F31" s="119"/>
      <c r="G31" s="119"/>
      <c r="H31" s="119"/>
      <c r="I31" s="129"/>
      <c r="J31" s="129"/>
      <c r="K31" s="5"/>
      <c r="L31" s="41"/>
      <c r="M31" s="41"/>
      <c r="N31" s="41"/>
      <c r="O31" s="57"/>
    </row>
    <row r="32" spans="1:15" ht="18.75">
      <c r="A32" s="6"/>
      <c r="B32" s="5"/>
      <c r="C32" s="5"/>
      <c r="D32" s="5" t="s">
        <v>24</v>
      </c>
      <c r="E32" s="62">
        <f>E28</f>
        <v>909806.67</v>
      </c>
      <c r="F32" s="62">
        <f t="shared" ref="F32:H32" si="3">F28</f>
        <v>498189.35</v>
      </c>
      <c r="G32" s="62">
        <f t="shared" si="3"/>
        <v>320636.65000000002</v>
      </c>
      <c r="H32" s="62">
        <f t="shared" si="3"/>
        <v>90980.67</v>
      </c>
      <c r="I32" s="41"/>
      <c r="J32" s="41"/>
      <c r="K32" s="5"/>
      <c r="L32" s="41"/>
      <c r="M32" s="41"/>
      <c r="N32" s="41"/>
      <c r="O32" s="41"/>
    </row>
    <row r="33" spans="1:15" s="17" customFormat="1" ht="18.75">
      <c r="A33" s="13"/>
      <c r="B33" s="14" t="s">
        <v>41</v>
      </c>
      <c r="C33" s="15"/>
      <c r="D33" s="15"/>
      <c r="E33" s="43"/>
      <c r="F33" s="43"/>
      <c r="G33" s="43"/>
      <c r="H33" s="43"/>
      <c r="I33" s="43"/>
      <c r="J33" s="43"/>
      <c r="K33" s="15"/>
      <c r="L33" s="43"/>
      <c r="M33" s="43"/>
      <c r="N33" s="43"/>
      <c r="O33" s="43"/>
    </row>
    <row r="34" spans="1:15" ht="212.25" customHeight="1">
      <c r="A34" s="105" t="s">
        <v>18</v>
      </c>
      <c r="B34" s="108" t="s">
        <v>4</v>
      </c>
      <c r="C34" s="111" t="s">
        <v>20</v>
      </c>
      <c r="D34" s="111" t="s">
        <v>45</v>
      </c>
      <c r="E34" s="117">
        <f>SUM(F34:H34)</f>
        <v>619313</v>
      </c>
      <c r="F34" s="117">
        <f>F37</f>
        <v>269097.67</v>
      </c>
      <c r="G34" s="117">
        <f>G37</f>
        <v>173192.33</v>
      </c>
      <c r="H34" s="117">
        <f>H37</f>
        <v>177023</v>
      </c>
      <c r="I34" s="128"/>
      <c r="J34" s="128"/>
      <c r="K34" s="70" t="s">
        <v>25</v>
      </c>
      <c r="L34" s="86" t="s">
        <v>38</v>
      </c>
      <c r="M34" s="56">
        <v>1</v>
      </c>
      <c r="N34" s="56">
        <v>1</v>
      </c>
      <c r="O34" s="56">
        <v>100</v>
      </c>
    </row>
    <row r="35" spans="1:15" ht="186.75" customHeight="1">
      <c r="A35" s="106"/>
      <c r="B35" s="109"/>
      <c r="C35" s="112"/>
      <c r="D35" s="112"/>
      <c r="E35" s="118"/>
      <c r="F35" s="118"/>
      <c r="G35" s="118"/>
      <c r="H35" s="118"/>
      <c r="I35" s="142"/>
      <c r="J35" s="142"/>
      <c r="K35" s="70" t="s">
        <v>36</v>
      </c>
      <c r="L35" s="86" t="s">
        <v>40</v>
      </c>
      <c r="M35" s="56">
        <v>20</v>
      </c>
      <c r="N35" s="56">
        <v>21.4</v>
      </c>
      <c r="O35" s="56">
        <v>107</v>
      </c>
    </row>
    <row r="36" spans="1:15" ht="115.5" customHeight="1">
      <c r="A36" s="107"/>
      <c r="B36" s="110"/>
      <c r="C36" s="113"/>
      <c r="D36" s="112"/>
      <c r="E36" s="119"/>
      <c r="F36" s="119"/>
      <c r="G36" s="119"/>
      <c r="H36" s="119"/>
      <c r="I36" s="129"/>
      <c r="J36" s="129"/>
      <c r="K36" s="70" t="s">
        <v>39</v>
      </c>
      <c r="L36" s="86" t="s">
        <v>40</v>
      </c>
      <c r="M36" s="56">
        <v>90</v>
      </c>
      <c r="N36" s="56">
        <v>0</v>
      </c>
      <c r="O36" s="56">
        <v>0</v>
      </c>
    </row>
    <row r="37" spans="1:15" ht="82.5" customHeight="1">
      <c r="A37" s="105" t="s">
        <v>22</v>
      </c>
      <c r="B37" s="143" t="s">
        <v>66</v>
      </c>
      <c r="C37" s="134" t="s">
        <v>44</v>
      </c>
      <c r="D37" s="112"/>
      <c r="E37" s="117">
        <f>SUM(F37:H37)</f>
        <v>619313</v>
      </c>
      <c r="F37" s="117">
        <v>269097.67</v>
      </c>
      <c r="G37" s="117">
        <v>173192.33</v>
      </c>
      <c r="H37" s="117">
        <v>177023</v>
      </c>
      <c r="I37" s="128"/>
      <c r="J37" s="128"/>
      <c r="K37" s="5"/>
      <c r="L37" s="41"/>
      <c r="M37" s="41"/>
      <c r="N37" s="41"/>
      <c r="O37" s="41"/>
    </row>
    <row r="38" spans="1:15" ht="78.75" customHeight="1">
      <c r="A38" s="107"/>
      <c r="B38" s="144"/>
      <c r="C38" s="135"/>
      <c r="D38" s="113"/>
      <c r="E38" s="119"/>
      <c r="F38" s="119"/>
      <c r="G38" s="119"/>
      <c r="H38" s="119"/>
      <c r="I38" s="129"/>
      <c r="J38" s="129"/>
      <c r="K38" s="5"/>
      <c r="L38" s="41"/>
      <c r="M38" s="41"/>
      <c r="N38" s="41"/>
      <c r="O38" s="41"/>
    </row>
    <row r="39" spans="1:15" ht="27" customHeight="1">
      <c r="A39" s="83"/>
      <c r="B39" s="90"/>
      <c r="C39" s="80"/>
      <c r="D39" s="34" t="s">
        <v>24</v>
      </c>
      <c r="E39" s="62">
        <f>E37</f>
        <v>619313</v>
      </c>
      <c r="F39" s="62">
        <f t="shared" ref="F39:H39" si="4">F37</f>
        <v>269097.67</v>
      </c>
      <c r="G39" s="62">
        <f t="shared" si="4"/>
        <v>173192.33</v>
      </c>
      <c r="H39" s="62">
        <f t="shared" si="4"/>
        <v>177023</v>
      </c>
      <c r="I39" s="81"/>
      <c r="J39" s="81"/>
      <c r="K39" s="5"/>
      <c r="L39" s="41"/>
      <c r="M39" s="41"/>
      <c r="N39" s="41"/>
      <c r="O39" s="41"/>
    </row>
    <row r="40" spans="1:15" s="17" customFormat="1" ht="25.5" customHeight="1">
      <c r="A40" s="26"/>
      <c r="B40" s="14" t="s">
        <v>46</v>
      </c>
      <c r="C40" s="27"/>
      <c r="F40" s="44"/>
      <c r="G40" s="44"/>
      <c r="H40" s="44"/>
      <c r="I40" s="45"/>
      <c r="J40" s="45"/>
      <c r="K40" s="16"/>
      <c r="L40" s="45"/>
      <c r="M40" s="58"/>
      <c r="N40" s="58"/>
      <c r="O40" s="58"/>
    </row>
    <row r="41" spans="1:15" ht="56.25" customHeight="1">
      <c r="A41" s="145" t="s">
        <v>18</v>
      </c>
      <c r="B41" s="148" t="s">
        <v>4</v>
      </c>
      <c r="C41" s="111" t="s">
        <v>20</v>
      </c>
      <c r="D41" s="111" t="s">
        <v>47</v>
      </c>
      <c r="E41" s="117">
        <f>SUM(F41:H43)</f>
        <v>449906.67</v>
      </c>
      <c r="F41" s="117">
        <f>F44</f>
        <v>246358.62</v>
      </c>
      <c r="G41" s="117">
        <f>G44</f>
        <v>158557.38</v>
      </c>
      <c r="H41" s="117">
        <f>H44</f>
        <v>44990.67</v>
      </c>
      <c r="I41" s="151">
        <v>515411.11</v>
      </c>
      <c r="J41" s="117">
        <v>545850.56000000006</v>
      </c>
      <c r="K41" s="70" t="s">
        <v>25</v>
      </c>
      <c r="L41" s="86" t="s">
        <v>38</v>
      </c>
      <c r="M41" s="56">
        <v>1</v>
      </c>
      <c r="N41" s="56">
        <v>1</v>
      </c>
      <c r="O41" s="56">
        <v>100</v>
      </c>
    </row>
    <row r="42" spans="1:15" ht="184.5" customHeight="1">
      <c r="A42" s="146"/>
      <c r="B42" s="149"/>
      <c r="C42" s="112"/>
      <c r="D42" s="112"/>
      <c r="E42" s="118"/>
      <c r="F42" s="118"/>
      <c r="G42" s="118"/>
      <c r="H42" s="118"/>
      <c r="I42" s="152"/>
      <c r="J42" s="118"/>
      <c r="K42" s="70" t="s">
        <v>36</v>
      </c>
      <c r="L42" s="86" t="s">
        <v>40</v>
      </c>
      <c r="M42" s="56">
        <v>20</v>
      </c>
      <c r="N42" s="56">
        <v>38</v>
      </c>
      <c r="O42" s="56">
        <v>190</v>
      </c>
    </row>
    <row r="43" spans="1:15" ht="162.75" customHeight="1">
      <c r="A43" s="147"/>
      <c r="B43" s="150"/>
      <c r="C43" s="113"/>
      <c r="D43" s="112"/>
      <c r="E43" s="119"/>
      <c r="F43" s="119"/>
      <c r="G43" s="119"/>
      <c r="H43" s="119"/>
      <c r="I43" s="153"/>
      <c r="J43" s="119"/>
      <c r="K43" s="70" t="s">
        <v>39</v>
      </c>
      <c r="L43" s="86" t="s">
        <v>40</v>
      </c>
      <c r="M43" s="56">
        <v>90</v>
      </c>
      <c r="N43" s="56">
        <v>0</v>
      </c>
      <c r="O43" s="56">
        <v>0</v>
      </c>
    </row>
    <row r="44" spans="1:15" ht="150">
      <c r="A44" s="91" t="s">
        <v>22</v>
      </c>
      <c r="B44" s="94" t="s">
        <v>48</v>
      </c>
      <c r="C44" s="8" t="s">
        <v>49</v>
      </c>
      <c r="D44" s="113"/>
      <c r="E44" s="84">
        <f>SUM(F44:H44)</f>
        <v>449906.67</v>
      </c>
      <c r="F44" s="84">
        <v>246358.62</v>
      </c>
      <c r="G44" s="84">
        <v>158557.38</v>
      </c>
      <c r="H44" s="84">
        <v>44990.67</v>
      </c>
      <c r="I44" s="46"/>
      <c r="J44" s="46"/>
      <c r="K44" s="1"/>
      <c r="L44" s="46"/>
      <c r="M44" s="57"/>
      <c r="N44" s="57"/>
      <c r="O44" s="57"/>
    </row>
    <row r="45" spans="1:15" ht="18.75">
      <c r="A45" s="91"/>
      <c r="B45" s="94"/>
      <c r="C45" s="8"/>
      <c r="D45" s="54" t="s">
        <v>24</v>
      </c>
      <c r="E45" s="63">
        <f>E44</f>
        <v>449906.67</v>
      </c>
      <c r="F45" s="63">
        <f t="shared" ref="F45:H45" si="5">F44</f>
        <v>246358.62</v>
      </c>
      <c r="G45" s="63">
        <f t="shared" si="5"/>
        <v>158557.38</v>
      </c>
      <c r="H45" s="63">
        <f t="shared" si="5"/>
        <v>44990.67</v>
      </c>
      <c r="I45" s="46"/>
      <c r="J45" s="46"/>
      <c r="K45" s="1"/>
      <c r="L45" s="46"/>
      <c r="M45" s="57"/>
      <c r="N45" s="57"/>
      <c r="O45" s="57"/>
    </row>
    <row r="46" spans="1:15" s="24" customFormat="1" ht="18.75">
      <c r="A46" s="30"/>
      <c r="B46" s="31" t="s">
        <v>60</v>
      </c>
      <c r="C46" s="23"/>
      <c r="D46" s="23"/>
      <c r="E46" s="47"/>
      <c r="F46" s="47"/>
      <c r="G46" s="47"/>
      <c r="H46" s="47"/>
      <c r="I46" s="47"/>
      <c r="J46" s="47"/>
      <c r="K46" s="23"/>
      <c r="L46" s="47"/>
      <c r="M46" s="59"/>
      <c r="N46" s="59"/>
      <c r="O46" s="59"/>
    </row>
    <row r="47" spans="1:15" s="17" customFormat="1" ht="19.5" customHeight="1">
      <c r="A47" s="26"/>
      <c r="B47" s="14" t="s">
        <v>61</v>
      </c>
      <c r="C47" s="16"/>
      <c r="D47" s="16"/>
      <c r="E47" s="45"/>
      <c r="F47" s="45"/>
      <c r="G47" s="45"/>
      <c r="H47" s="45"/>
      <c r="I47" s="45"/>
      <c r="J47" s="45"/>
      <c r="K47" s="16"/>
      <c r="L47" s="45"/>
      <c r="M47" s="58"/>
      <c r="N47" s="58"/>
      <c r="O47" s="58"/>
    </row>
    <row r="48" spans="1:15" s="32" customFormat="1" ht="128.25" customHeight="1">
      <c r="A48" s="154" t="s">
        <v>18</v>
      </c>
      <c r="B48" s="155" t="s">
        <v>68</v>
      </c>
      <c r="C48" s="111" t="s">
        <v>64</v>
      </c>
      <c r="D48" s="122" t="s">
        <v>63</v>
      </c>
      <c r="E48" s="156">
        <f>G48+H48</f>
        <v>4180873.86</v>
      </c>
      <c r="F48" s="157">
        <v>0</v>
      </c>
      <c r="G48" s="156">
        <f>G50</f>
        <v>3762786.47</v>
      </c>
      <c r="H48" s="117">
        <f>H50</f>
        <v>418087.38999999966</v>
      </c>
      <c r="I48" s="158">
        <v>0</v>
      </c>
      <c r="J48" s="158">
        <v>0</v>
      </c>
      <c r="K48" s="33" t="s">
        <v>71</v>
      </c>
      <c r="L48" s="56" t="s">
        <v>40</v>
      </c>
      <c r="M48" s="56">
        <v>100</v>
      </c>
      <c r="N48" s="56">
        <v>100</v>
      </c>
      <c r="O48" s="56">
        <v>100</v>
      </c>
    </row>
    <row r="49" spans="1:15" ht="59.25" customHeight="1">
      <c r="A49" s="154"/>
      <c r="B49" s="155"/>
      <c r="C49" s="113"/>
      <c r="D49" s="122"/>
      <c r="E49" s="156"/>
      <c r="F49" s="157"/>
      <c r="G49" s="156"/>
      <c r="H49" s="119"/>
      <c r="I49" s="159"/>
      <c r="J49" s="159"/>
      <c r="K49" s="8" t="s">
        <v>70</v>
      </c>
      <c r="L49" s="41" t="s">
        <v>38</v>
      </c>
      <c r="M49" s="41">
        <v>1</v>
      </c>
      <c r="N49" s="41">
        <v>1</v>
      </c>
      <c r="O49" s="41">
        <v>100</v>
      </c>
    </row>
    <row r="50" spans="1:15" ht="71.25" customHeight="1">
      <c r="A50" s="145" t="s">
        <v>22</v>
      </c>
      <c r="B50" s="121" t="s">
        <v>69</v>
      </c>
      <c r="C50" s="122" t="s">
        <v>67</v>
      </c>
      <c r="D50" s="122"/>
      <c r="E50" s="117">
        <v>4180873.86</v>
      </c>
      <c r="F50" s="158">
        <v>0</v>
      </c>
      <c r="G50" s="117">
        <v>3762786.47</v>
      </c>
      <c r="H50" s="117">
        <f>E50-G50</f>
        <v>418087.38999999966</v>
      </c>
      <c r="I50" s="161">
        <v>0</v>
      </c>
      <c r="J50" s="161">
        <v>0</v>
      </c>
      <c r="K50" s="1"/>
      <c r="L50" s="1"/>
      <c r="M50" s="1"/>
      <c r="N50" s="57"/>
      <c r="O50" s="57"/>
    </row>
    <row r="51" spans="1:15" ht="88.5" customHeight="1">
      <c r="A51" s="146"/>
      <c r="B51" s="121"/>
      <c r="C51" s="122"/>
      <c r="D51" s="122"/>
      <c r="E51" s="118"/>
      <c r="F51" s="160"/>
      <c r="G51" s="118"/>
      <c r="H51" s="118"/>
      <c r="I51" s="162"/>
      <c r="J51" s="162"/>
      <c r="K51" s="35"/>
      <c r="L51" s="46"/>
      <c r="M51" s="57"/>
      <c r="N51" s="57"/>
      <c r="O51" s="57"/>
    </row>
    <row r="52" spans="1:15" ht="100.5" customHeight="1">
      <c r="A52" s="146"/>
      <c r="B52" s="121"/>
      <c r="C52" s="122"/>
      <c r="D52" s="122"/>
      <c r="E52" s="118"/>
      <c r="F52" s="160"/>
      <c r="G52" s="118"/>
      <c r="H52" s="118"/>
      <c r="I52" s="162"/>
      <c r="J52" s="162"/>
      <c r="K52" s="35"/>
      <c r="L52" s="46"/>
      <c r="M52" s="57"/>
      <c r="N52" s="57"/>
      <c r="O52" s="64"/>
    </row>
    <row r="53" spans="1:15" ht="121.5" customHeight="1">
      <c r="A53" s="146"/>
      <c r="B53" s="121"/>
      <c r="C53" s="122"/>
      <c r="D53" s="122"/>
      <c r="E53" s="118"/>
      <c r="F53" s="160"/>
      <c r="G53" s="118"/>
      <c r="H53" s="118"/>
      <c r="I53" s="162"/>
      <c r="J53" s="162"/>
      <c r="K53" s="35"/>
      <c r="L53" s="46"/>
      <c r="M53" s="57"/>
      <c r="N53" s="57"/>
      <c r="O53" s="57"/>
    </row>
    <row r="54" spans="1:15" ht="81.75" customHeight="1">
      <c r="A54" s="146"/>
      <c r="B54" s="121"/>
      <c r="C54" s="122"/>
      <c r="D54" s="122"/>
      <c r="E54" s="118"/>
      <c r="F54" s="160"/>
      <c r="G54" s="118"/>
      <c r="H54" s="118"/>
      <c r="I54" s="162"/>
      <c r="J54" s="162"/>
      <c r="K54" s="35"/>
      <c r="L54" s="46"/>
      <c r="M54" s="57"/>
      <c r="N54" s="57"/>
      <c r="O54" s="57"/>
    </row>
    <row r="55" spans="1:15" ht="81.75" customHeight="1">
      <c r="A55" s="146"/>
      <c r="B55" s="121"/>
      <c r="C55" s="122"/>
      <c r="D55" s="122"/>
      <c r="E55" s="118"/>
      <c r="F55" s="160"/>
      <c r="G55" s="118"/>
      <c r="H55" s="118"/>
      <c r="I55" s="162"/>
      <c r="J55" s="162"/>
      <c r="K55" s="35"/>
      <c r="L55" s="46"/>
      <c r="M55" s="57"/>
      <c r="N55" s="57"/>
      <c r="O55" s="57"/>
    </row>
    <row r="56" spans="1:15" ht="81" customHeight="1">
      <c r="A56" s="146"/>
      <c r="B56" s="121"/>
      <c r="C56" s="122"/>
      <c r="D56" s="122"/>
      <c r="E56" s="118"/>
      <c r="F56" s="160"/>
      <c r="G56" s="118"/>
      <c r="H56" s="118"/>
      <c r="I56" s="162"/>
      <c r="J56" s="162"/>
      <c r="K56" s="35"/>
      <c r="L56" s="46"/>
      <c r="M56" s="57"/>
      <c r="N56" s="57"/>
      <c r="O56" s="57"/>
    </row>
    <row r="57" spans="1:15" ht="84.75" customHeight="1">
      <c r="A57" s="146"/>
      <c r="B57" s="121"/>
      <c r="C57" s="122"/>
      <c r="D57" s="122"/>
      <c r="E57" s="118"/>
      <c r="F57" s="160"/>
      <c r="G57" s="118"/>
      <c r="H57" s="118"/>
      <c r="I57" s="162"/>
      <c r="J57" s="162"/>
      <c r="K57" s="35"/>
      <c r="L57" s="46"/>
      <c r="M57" s="57"/>
      <c r="N57" s="57"/>
      <c r="O57" s="57"/>
    </row>
    <row r="58" spans="1:15" ht="86.25" customHeight="1">
      <c r="A58" s="146"/>
      <c r="B58" s="121"/>
      <c r="C58" s="122"/>
      <c r="D58" s="122"/>
      <c r="E58" s="118"/>
      <c r="F58" s="160"/>
      <c r="G58" s="118"/>
      <c r="H58" s="118"/>
      <c r="I58" s="162"/>
      <c r="J58" s="162"/>
      <c r="K58" s="35"/>
      <c r="L58" s="46"/>
      <c r="M58" s="57"/>
      <c r="N58" s="57"/>
      <c r="O58" s="57"/>
    </row>
    <row r="59" spans="1:15" ht="127.5" customHeight="1">
      <c r="A59" s="146"/>
      <c r="B59" s="121"/>
      <c r="C59" s="122"/>
      <c r="D59" s="122"/>
      <c r="E59" s="118"/>
      <c r="F59" s="160"/>
      <c r="G59" s="118"/>
      <c r="H59" s="118"/>
      <c r="I59" s="162"/>
      <c r="J59" s="162"/>
      <c r="K59" s="35"/>
      <c r="L59" s="46"/>
      <c r="M59" s="57"/>
      <c r="N59" s="57"/>
      <c r="O59" s="57"/>
    </row>
    <row r="60" spans="1:15" ht="104.25" customHeight="1">
      <c r="A60" s="146"/>
      <c r="B60" s="121"/>
      <c r="C60" s="122"/>
      <c r="D60" s="122"/>
      <c r="E60" s="119"/>
      <c r="F60" s="159"/>
      <c r="G60" s="119"/>
      <c r="H60" s="119"/>
      <c r="I60" s="163"/>
      <c r="J60" s="163"/>
      <c r="K60" s="35"/>
      <c r="L60" s="46"/>
      <c r="M60" s="57"/>
      <c r="N60" s="57"/>
      <c r="O60" s="57"/>
    </row>
    <row r="61" spans="1:15" ht="24" customHeight="1">
      <c r="A61" s="91"/>
      <c r="B61" s="75"/>
      <c r="C61" s="76"/>
      <c r="D61" s="76" t="s">
        <v>24</v>
      </c>
      <c r="E61" s="62">
        <f>E50</f>
        <v>4180873.86</v>
      </c>
      <c r="F61" s="62">
        <f t="shared" ref="F61:H61" si="6">F50</f>
        <v>0</v>
      </c>
      <c r="G61" s="62">
        <f t="shared" si="6"/>
        <v>3762786.47</v>
      </c>
      <c r="H61" s="62">
        <f t="shared" si="6"/>
        <v>418087.38999999966</v>
      </c>
      <c r="I61" s="65"/>
      <c r="J61" s="65"/>
      <c r="K61" s="35"/>
      <c r="L61" s="46"/>
      <c r="M61" s="57"/>
      <c r="N61" s="57"/>
      <c r="O61" s="57"/>
    </row>
    <row r="62" spans="1:15" ht="37.5">
      <c r="A62" s="91" t="s">
        <v>26</v>
      </c>
      <c r="B62" s="93" t="s">
        <v>62</v>
      </c>
      <c r="C62" s="1"/>
      <c r="D62" s="1"/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1"/>
      <c r="L62" s="46"/>
      <c r="M62" s="57"/>
      <c r="N62" s="57"/>
      <c r="O62" s="57"/>
    </row>
    <row r="63" spans="1:15" s="53" customFormat="1" ht="106.5" customHeight="1">
      <c r="A63" s="71" t="s">
        <v>28</v>
      </c>
      <c r="B63" s="94" t="s">
        <v>73</v>
      </c>
      <c r="C63" s="76" t="s">
        <v>84</v>
      </c>
      <c r="D63" s="50" t="s">
        <v>85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51" t="s">
        <v>86</v>
      </c>
      <c r="L63" s="41" t="s">
        <v>87</v>
      </c>
      <c r="M63" s="41">
        <v>15</v>
      </c>
      <c r="N63" s="41">
        <v>14</v>
      </c>
      <c r="O63" s="55">
        <v>93</v>
      </c>
    </row>
    <row r="64" spans="1:15" s="53" customFormat="1" ht="18.75">
      <c r="A64" s="71"/>
      <c r="B64" s="94"/>
      <c r="C64" s="76"/>
      <c r="D64" s="5" t="s">
        <v>24</v>
      </c>
      <c r="E64" s="48">
        <f>E63</f>
        <v>0</v>
      </c>
      <c r="F64" s="48">
        <f t="shared" ref="F64:H64" si="7">F63</f>
        <v>0</v>
      </c>
      <c r="G64" s="48">
        <f t="shared" si="7"/>
        <v>0</v>
      </c>
      <c r="H64" s="48">
        <f t="shared" si="7"/>
        <v>0</v>
      </c>
      <c r="I64" s="42"/>
      <c r="J64" s="42"/>
      <c r="K64" s="76"/>
      <c r="L64" s="41"/>
      <c r="M64" s="41"/>
      <c r="N64" s="41"/>
      <c r="O64" s="52"/>
    </row>
    <row r="65" spans="1:15" s="24" customFormat="1" ht="20.25">
      <c r="A65" s="30"/>
      <c r="B65" s="36" t="s">
        <v>74</v>
      </c>
      <c r="C65" s="23"/>
      <c r="D65" s="22"/>
      <c r="E65" s="48"/>
      <c r="F65" s="47"/>
      <c r="G65" s="47"/>
      <c r="H65" s="47"/>
      <c r="I65" s="47"/>
      <c r="J65" s="47"/>
      <c r="K65" s="23"/>
      <c r="L65" s="47"/>
      <c r="M65" s="59"/>
      <c r="N65" s="59"/>
      <c r="O65" s="59"/>
    </row>
    <row r="66" spans="1:15" s="17" customFormat="1" ht="29.25" customHeight="1">
      <c r="A66" s="26"/>
      <c r="B66" s="14" t="s">
        <v>56</v>
      </c>
      <c r="C66" s="16"/>
      <c r="D66" s="16"/>
      <c r="E66" s="45"/>
      <c r="F66" s="45"/>
      <c r="G66" s="45"/>
      <c r="H66" s="45"/>
      <c r="I66" s="45"/>
      <c r="J66" s="45"/>
      <c r="K66" s="16"/>
      <c r="L66" s="45"/>
      <c r="M66" s="58"/>
      <c r="N66" s="58"/>
      <c r="O66" s="58"/>
    </row>
    <row r="67" spans="1:15" ht="39" customHeight="1">
      <c r="A67" s="71" t="s">
        <v>18</v>
      </c>
      <c r="B67" s="10" t="s">
        <v>97</v>
      </c>
      <c r="C67" s="5"/>
      <c r="E67" s="92"/>
      <c r="F67" s="92"/>
      <c r="G67" s="92"/>
      <c r="H67" s="92"/>
      <c r="I67" s="92"/>
      <c r="J67" s="92"/>
      <c r="K67" s="1"/>
      <c r="L67" s="46"/>
      <c r="M67" s="57"/>
      <c r="N67" s="57"/>
      <c r="O67" s="57"/>
    </row>
    <row r="68" spans="1:15" ht="78" customHeight="1">
      <c r="A68" s="170" t="s">
        <v>22</v>
      </c>
      <c r="B68" s="173" t="s">
        <v>77</v>
      </c>
      <c r="C68" s="134" t="s">
        <v>76</v>
      </c>
      <c r="D68" s="111" t="s">
        <v>75</v>
      </c>
      <c r="E68" s="151">
        <f>SUM(F68:H72)</f>
        <v>423271.17</v>
      </c>
      <c r="F68" s="117">
        <v>398084.61</v>
      </c>
      <c r="G68" s="117">
        <v>20953.849999999999</v>
      </c>
      <c r="H68" s="117">
        <v>4232.71</v>
      </c>
      <c r="I68" s="117"/>
      <c r="J68" s="117"/>
      <c r="K68" s="111" t="s">
        <v>81</v>
      </c>
      <c r="L68" s="128" t="s">
        <v>72</v>
      </c>
      <c r="M68" s="128">
        <v>1</v>
      </c>
      <c r="N68" s="128">
        <v>1</v>
      </c>
      <c r="O68" s="128">
        <v>100</v>
      </c>
    </row>
    <row r="69" spans="1:15" ht="56.25" customHeight="1">
      <c r="A69" s="171"/>
      <c r="B69" s="174"/>
      <c r="C69" s="135"/>
      <c r="D69" s="112"/>
      <c r="E69" s="168"/>
      <c r="F69" s="168"/>
      <c r="G69" s="168"/>
      <c r="H69" s="168"/>
      <c r="I69" s="118"/>
      <c r="J69" s="118"/>
      <c r="K69" s="112"/>
      <c r="L69" s="142"/>
      <c r="M69" s="142"/>
      <c r="N69" s="142"/>
      <c r="O69" s="142"/>
    </row>
    <row r="70" spans="1:15" ht="18.75" hidden="1" customHeight="1">
      <c r="A70" s="171"/>
      <c r="B70" s="174"/>
      <c r="C70" s="8"/>
      <c r="D70" s="112"/>
      <c r="E70" s="168"/>
      <c r="F70" s="168"/>
      <c r="G70" s="168"/>
      <c r="H70" s="168"/>
      <c r="I70" s="118"/>
      <c r="J70" s="118"/>
      <c r="K70" s="112"/>
      <c r="L70" s="142"/>
      <c r="M70" s="142"/>
      <c r="N70" s="142"/>
      <c r="O70" s="142"/>
    </row>
    <row r="71" spans="1:15" ht="54.75" customHeight="1">
      <c r="A71" s="171"/>
      <c r="B71" s="174"/>
      <c r="C71" s="134" t="s">
        <v>80</v>
      </c>
      <c r="D71" s="112"/>
      <c r="E71" s="168"/>
      <c r="F71" s="168"/>
      <c r="G71" s="168"/>
      <c r="H71" s="168"/>
      <c r="I71" s="118"/>
      <c r="J71" s="118"/>
      <c r="K71" s="112"/>
      <c r="L71" s="142"/>
      <c r="M71" s="142"/>
      <c r="N71" s="142"/>
      <c r="O71" s="142"/>
    </row>
    <row r="72" spans="1:15" ht="56.25" customHeight="1">
      <c r="A72" s="172"/>
      <c r="B72" s="164"/>
      <c r="C72" s="135"/>
      <c r="D72" s="113"/>
      <c r="E72" s="169"/>
      <c r="F72" s="169"/>
      <c r="G72" s="169"/>
      <c r="H72" s="169"/>
      <c r="I72" s="119"/>
      <c r="J72" s="119"/>
      <c r="K72" s="113"/>
      <c r="L72" s="129"/>
      <c r="M72" s="129"/>
      <c r="N72" s="129"/>
      <c r="O72" s="129"/>
    </row>
    <row r="73" spans="1:15" ht="29.25" customHeight="1">
      <c r="A73" s="97"/>
      <c r="B73" s="98"/>
      <c r="C73" s="66"/>
      <c r="D73" s="78" t="s">
        <v>24</v>
      </c>
      <c r="E73" s="67">
        <f>E68</f>
        <v>423271.17</v>
      </c>
      <c r="F73" s="67">
        <f t="shared" ref="F73:H73" si="8">F68</f>
        <v>398084.61</v>
      </c>
      <c r="G73" s="67">
        <f t="shared" si="8"/>
        <v>20953.849999999999</v>
      </c>
      <c r="H73" s="67">
        <f t="shared" si="8"/>
        <v>4232.71</v>
      </c>
      <c r="I73" s="85"/>
      <c r="J73" s="85"/>
      <c r="K73" s="78"/>
      <c r="L73" s="89"/>
      <c r="M73" s="89"/>
      <c r="N73" s="89"/>
      <c r="O73" s="89"/>
    </row>
    <row r="74" spans="1:15" ht="46.5" customHeight="1">
      <c r="A74" s="71" t="s">
        <v>26</v>
      </c>
      <c r="B74" s="10" t="s">
        <v>79</v>
      </c>
      <c r="C74" s="9"/>
      <c r="D74" s="76"/>
      <c r="E74" s="73"/>
      <c r="F74" s="1"/>
      <c r="G74" s="1"/>
      <c r="H74" s="1"/>
      <c r="I74" s="92"/>
      <c r="J74" s="92"/>
      <c r="K74" s="76"/>
      <c r="L74" s="41"/>
      <c r="M74" s="41"/>
      <c r="N74" s="41"/>
      <c r="O74" s="41"/>
    </row>
    <row r="75" spans="1:15" ht="135" customHeight="1">
      <c r="A75" s="105" t="s">
        <v>98</v>
      </c>
      <c r="B75" s="164" t="s">
        <v>78</v>
      </c>
      <c r="C75" s="72" t="s">
        <v>76</v>
      </c>
      <c r="D75" s="166" t="s">
        <v>82</v>
      </c>
      <c r="E75" s="118">
        <f>SUM(F75:H76)</f>
        <v>269842.86</v>
      </c>
      <c r="F75" s="118">
        <v>0</v>
      </c>
      <c r="G75" s="118">
        <v>188890</v>
      </c>
      <c r="H75" s="118">
        <v>80952.86</v>
      </c>
      <c r="I75" s="175"/>
      <c r="J75" s="177"/>
      <c r="K75" s="112" t="s">
        <v>83</v>
      </c>
      <c r="L75" s="142" t="s">
        <v>72</v>
      </c>
      <c r="M75" s="142">
        <v>1</v>
      </c>
      <c r="N75" s="142">
        <v>1</v>
      </c>
      <c r="O75" s="142">
        <v>100</v>
      </c>
    </row>
    <row r="76" spans="1:15" ht="145.5" customHeight="1">
      <c r="A76" s="107"/>
      <c r="B76" s="165"/>
      <c r="C76" s="75" t="s">
        <v>80</v>
      </c>
      <c r="D76" s="167"/>
      <c r="E76" s="119"/>
      <c r="F76" s="119"/>
      <c r="G76" s="119"/>
      <c r="H76" s="119"/>
      <c r="I76" s="176"/>
      <c r="J76" s="176"/>
      <c r="K76" s="113"/>
      <c r="L76" s="129"/>
      <c r="M76" s="129"/>
      <c r="N76" s="129"/>
      <c r="O76" s="129"/>
    </row>
    <row r="77" spans="1:15" ht="30" customHeight="1">
      <c r="A77" s="82"/>
      <c r="B77" s="98"/>
      <c r="C77" s="75"/>
      <c r="D77" s="95"/>
      <c r="E77" s="68">
        <f>E75</f>
        <v>269842.86</v>
      </c>
      <c r="F77" s="68">
        <f t="shared" ref="F77:H77" si="9">F75</f>
        <v>0</v>
      </c>
      <c r="G77" s="68">
        <f t="shared" si="9"/>
        <v>188890</v>
      </c>
      <c r="H77" s="68">
        <f t="shared" si="9"/>
        <v>80952.86</v>
      </c>
      <c r="I77" s="99"/>
      <c r="J77" s="99"/>
      <c r="K77" s="79"/>
      <c r="L77" s="81"/>
      <c r="M77" s="81"/>
      <c r="N77" s="81"/>
      <c r="O77" s="81"/>
    </row>
    <row r="78" spans="1:15" ht="24" customHeight="1">
      <c r="A78" s="2"/>
      <c r="B78" s="1"/>
      <c r="C78" s="8"/>
      <c r="D78" s="5" t="s">
        <v>24</v>
      </c>
      <c r="E78" s="62">
        <f>E73+E77</f>
        <v>693114.03</v>
      </c>
      <c r="F78" s="62">
        <f>F73+F77</f>
        <v>398084.61</v>
      </c>
      <c r="G78" s="62">
        <f>G73+G77</f>
        <v>209843.85</v>
      </c>
      <c r="H78" s="62">
        <f>H73+H77</f>
        <v>85185.57</v>
      </c>
      <c r="I78" s="46"/>
      <c r="J78" s="46"/>
      <c r="K78" s="1"/>
      <c r="L78" s="1"/>
      <c r="M78" s="57"/>
      <c r="N78" s="57"/>
      <c r="O78" s="57"/>
    </row>
    <row r="79" spans="1:15" ht="16.5" customHeight="1">
      <c r="A79" s="37"/>
      <c r="B79" s="38"/>
      <c r="C79" s="38"/>
      <c r="D79" s="38"/>
      <c r="E79" s="49"/>
      <c r="F79" s="49"/>
      <c r="G79" s="49"/>
      <c r="H79" s="49"/>
      <c r="I79" s="49"/>
      <c r="J79" s="49"/>
      <c r="K79" s="38"/>
      <c r="L79" s="38"/>
      <c r="M79" s="38"/>
      <c r="N79" s="38"/>
      <c r="O79" s="38"/>
    </row>
    <row r="80" spans="1:15" ht="16.5" customHeight="1">
      <c r="A80" s="37"/>
      <c r="B80" s="38"/>
      <c r="C80" s="38"/>
      <c r="D80" s="38"/>
      <c r="E80" s="49"/>
      <c r="F80" s="49"/>
      <c r="G80" s="49"/>
      <c r="H80" s="49"/>
      <c r="I80" s="49"/>
      <c r="J80" s="49"/>
      <c r="K80" s="38"/>
      <c r="L80" s="38"/>
      <c r="M80" s="38"/>
      <c r="N80" s="38"/>
      <c r="O80" s="38"/>
    </row>
  </sheetData>
  <mergeCells count="140">
    <mergeCell ref="N75:N76"/>
    <mergeCell ref="O75:O76"/>
    <mergeCell ref="H75:H76"/>
    <mergeCell ref="I75:I76"/>
    <mergeCell ref="J75:J76"/>
    <mergeCell ref="K75:K76"/>
    <mergeCell ref="L75:L76"/>
    <mergeCell ref="M75:M76"/>
    <mergeCell ref="M68:M72"/>
    <mergeCell ref="N68:N72"/>
    <mergeCell ref="O68:O72"/>
    <mergeCell ref="I68:I72"/>
    <mergeCell ref="J68:J72"/>
    <mergeCell ref="K68:K72"/>
    <mergeCell ref="L68:L72"/>
    <mergeCell ref="C71:C72"/>
    <mergeCell ref="A75:A76"/>
    <mergeCell ref="B75:B76"/>
    <mergeCell ref="D75:D76"/>
    <mergeCell ref="E75:E76"/>
    <mergeCell ref="F75:F76"/>
    <mergeCell ref="G75:G76"/>
    <mergeCell ref="G68:G72"/>
    <mergeCell ref="H68:H72"/>
    <mergeCell ref="A68:A72"/>
    <mergeCell ref="B68:B72"/>
    <mergeCell ref="C68:C69"/>
    <mergeCell ref="D68:D72"/>
    <mergeCell ref="E68:E72"/>
    <mergeCell ref="F68:F72"/>
    <mergeCell ref="J41:J43"/>
    <mergeCell ref="A48:A49"/>
    <mergeCell ref="B48:B49"/>
    <mergeCell ref="C48:C49"/>
    <mergeCell ref="D48:D60"/>
    <mergeCell ref="E48:E49"/>
    <mergeCell ref="F48:F49"/>
    <mergeCell ref="G48:G49"/>
    <mergeCell ref="H48:H49"/>
    <mergeCell ref="I48:I49"/>
    <mergeCell ref="J48:J49"/>
    <mergeCell ref="A50:A60"/>
    <mergeCell ref="B50:B60"/>
    <mergeCell ref="C50:C60"/>
    <mergeCell ref="E50:E60"/>
    <mergeCell ref="F50:F60"/>
    <mergeCell ref="G50:G60"/>
    <mergeCell ref="H50:H60"/>
    <mergeCell ref="I50:I60"/>
    <mergeCell ref="J50:J60"/>
    <mergeCell ref="A41:A43"/>
    <mergeCell ref="B41:B43"/>
    <mergeCell ref="C41:C43"/>
    <mergeCell ref="D41:D44"/>
    <mergeCell ref="E41:E43"/>
    <mergeCell ref="F41:F43"/>
    <mergeCell ref="G41:G43"/>
    <mergeCell ref="H41:H43"/>
    <mergeCell ref="I41:I43"/>
    <mergeCell ref="J34:J36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A34:A36"/>
    <mergeCell ref="B34:B36"/>
    <mergeCell ref="C34:C36"/>
    <mergeCell ref="D34:D38"/>
    <mergeCell ref="E34:E36"/>
    <mergeCell ref="F34:F36"/>
    <mergeCell ref="G34:G36"/>
    <mergeCell ref="H34:H36"/>
    <mergeCell ref="I34:I36"/>
    <mergeCell ref="A25:A27"/>
    <mergeCell ref="B25:B27"/>
    <mergeCell ref="C25:C27"/>
    <mergeCell ref="D25:D31"/>
    <mergeCell ref="E25:E27"/>
    <mergeCell ref="F25:F27"/>
    <mergeCell ref="G25:G27"/>
    <mergeCell ref="K19:K20"/>
    <mergeCell ref="H25:H27"/>
    <mergeCell ref="I25:I27"/>
    <mergeCell ref="J25:J27"/>
    <mergeCell ref="A28:A31"/>
    <mergeCell ref="B28:B31"/>
    <mergeCell ref="C28:C31"/>
    <mergeCell ref="E28:E31"/>
    <mergeCell ref="F28:F31"/>
    <mergeCell ref="G28:G31"/>
    <mergeCell ref="H28:H31"/>
    <mergeCell ref="I28:I31"/>
    <mergeCell ref="J28:J31"/>
    <mergeCell ref="C16:C17"/>
    <mergeCell ref="D19:D22"/>
    <mergeCell ref="E19:E20"/>
    <mergeCell ref="F19:F20"/>
    <mergeCell ref="G19:G20"/>
    <mergeCell ref="H19:H20"/>
    <mergeCell ref="I19:I20"/>
    <mergeCell ref="J19:J20"/>
    <mergeCell ref="C21:C22"/>
    <mergeCell ref="G12:G13"/>
    <mergeCell ref="H12:H13"/>
    <mergeCell ref="I12:I13"/>
    <mergeCell ref="L19:L20"/>
    <mergeCell ref="M19:M20"/>
    <mergeCell ref="N19:N20"/>
    <mergeCell ref="O19:O20"/>
    <mergeCell ref="J12:J13"/>
    <mergeCell ref="D15:D17"/>
    <mergeCell ref="B5:O5"/>
    <mergeCell ref="A7:A9"/>
    <mergeCell ref="B7:B9"/>
    <mergeCell ref="C7:C9"/>
    <mergeCell ref="D7:D13"/>
    <mergeCell ref="E7:E9"/>
    <mergeCell ref="F7:F9"/>
    <mergeCell ref="G7:G9"/>
    <mergeCell ref="A1:O1"/>
    <mergeCell ref="A3:A4"/>
    <mergeCell ref="B3:B4"/>
    <mergeCell ref="C3:C4"/>
    <mergeCell ref="D3:D4"/>
    <mergeCell ref="E3:H3"/>
    <mergeCell ref="I3:I4"/>
    <mergeCell ref="J3:J4"/>
    <mergeCell ref="K3:O3"/>
    <mergeCell ref="H7:H9"/>
    <mergeCell ref="I7:I9"/>
    <mergeCell ref="J7:J9"/>
    <mergeCell ref="A12:A13"/>
    <mergeCell ref="C12:C13"/>
    <mergeCell ref="E12:E13"/>
    <mergeCell ref="F12:F13"/>
  </mergeCells>
  <pageMargins left="0.31496062992125984" right="0.31496062992125984" top="0.55118110236220474" bottom="0.35433070866141736" header="0.31496062992125984" footer="0.31496062992125984"/>
  <pageSetup paperSize="9" scale="3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сайта МР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2022-11-08T13:30:22Z</dcterms:modified>
</cp:coreProperties>
</file>