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firstSheet="1" activeTab="4"/>
  </bookViews>
  <sheets>
    <sheet name="бюджет" sheetId="4" r:id="rId1"/>
    <sheet name="МДФ" sheetId="1" r:id="rId2"/>
    <sheet name="бюджет (2)" sheetId="5" r:id="rId3"/>
    <sheet name="ремонт дорог" sheetId="6" r:id="rId4"/>
    <sheet name="ремонт УДС" sheetId="8" r:id="rId5"/>
    <sheet name="ремонт АДОМЗ" sheetId="9" r:id="rId6"/>
    <sheet name="не исполнение район" sheetId="10" r:id="rId7"/>
    <sheet name="на сайт" sheetId="11" r:id="rId8"/>
  </sheets>
  <calcPr calcId="144525"/>
</workbook>
</file>

<file path=xl/calcChain.xml><?xml version="1.0" encoding="utf-8"?>
<calcChain xmlns="http://schemas.openxmlformats.org/spreadsheetml/2006/main">
  <c r="I46" i="11" l="1"/>
  <c r="H46" i="11"/>
  <c r="G46" i="11"/>
  <c r="F46" i="11"/>
  <c r="E46" i="11"/>
  <c r="D46" i="11"/>
  <c r="L44" i="11"/>
  <c r="K44" i="11"/>
  <c r="J44" i="11"/>
  <c r="L34" i="11"/>
  <c r="K34" i="11"/>
  <c r="J34" i="11"/>
  <c r="L31" i="11"/>
  <c r="K31" i="11"/>
  <c r="J31" i="11"/>
  <c r="L29" i="11"/>
  <c r="K29" i="11"/>
  <c r="J29" i="11"/>
  <c r="L24" i="11"/>
  <c r="K24" i="11"/>
  <c r="J24" i="11"/>
  <c r="K7" i="11"/>
  <c r="J7" i="11"/>
  <c r="L5" i="11"/>
  <c r="L46" i="11" s="1"/>
  <c r="K5" i="11"/>
  <c r="J5" i="11"/>
  <c r="J46" i="11" s="1"/>
  <c r="K46" i="11" l="1"/>
  <c r="F5" i="10" l="1"/>
  <c r="L11" i="9" l="1"/>
  <c r="K11" i="9"/>
  <c r="J11" i="9"/>
  <c r="I11" i="9"/>
  <c r="H11" i="9"/>
  <c r="G11" i="9"/>
  <c r="F11" i="9"/>
  <c r="E11" i="9"/>
  <c r="D11" i="9"/>
  <c r="J8" i="9"/>
  <c r="L8" i="9"/>
  <c r="K8" i="9"/>
  <c r="L5" i="9"/>
  <c r="K5" i="9"/>
  <c r="J5" i="9"/>
  <c r="H17" i="4"/>
  <c r="F46" i="8" l="1"/>
  <c r="E46" i="8"/>
  <c r="D46" i="8"/>
  <c r="D15" i="6" l="1"/>
  <c r="C15" i="6"/>
  <c r="D9" i="6"/>
  <c r="C9" i="6"/>
  <c r="C30" i="4" l="1"/>
  <c r="F29" i="4"/>
  <c r="F28" i="4"/>
  <c r="F27" i="4"/>
  <c r="F19" i="4" l="1"/>
  <c r="D30" i="4"/>
  <c r="E30" i="4" l="1"/>
  <c r="F26" i="4"/>
  <c r="F10" i="4"/>
  <c r="F11" i="4"/>
  <c r="F12" i="4"/>
  <c r="F13" i="4"/>
  <c r="F14" i="4"/>
  <c r="F15" i="4"/>
  <c r="F16" i="4"/>
  <c r="F30" i="4" l="1"/>
  <c r="F18" i="4"/>
  <c r="F20" i="4"/>
  <c r="F21" i="4"/>
  <c r="F22" i="4"/>
  <c r="F23" i="4"/>
  <c r="F24" i="4"/>
  <c r="F25" i="4"/>
  <c r="F17" i="4"/>
  <c r="F4" i="4" l="1"/>
  <c r="F7" i="5" l="1"/>
  <c r="F6" i="5"/>
  <c r="F8" i="5" s="1"/>
  <c r="F5" i="5"/>
  <c r="D8" i="5" l="1"/>
  <c r="E8" i="5"/>
  <c r="C8" i="5"/>
  <c r="D13" i="1" l="1"/>
</calcChain>
</file>

<file path=xl/sharedStrings.xml><?xml version="1.0" encoding="utf-8"?>
<sst xmlns="http://schemas.openxmlformats.org/spreadsheetml/2006/main" count="281" uniqueCount="147">
  <si>
    <t>№№</t>
  </si>
  <si>
    <t>Замена дорожного ограждения на автомобильной дороге «г. Печора – д. Бызовая – д. Медвежская – д. Конецбор»</t>
  </si>
  <si>
    <t>1 км</t>
  </si>
  <si>
    <t>Ремонт и содержание дорожного ограждения на автомобильной дороге местного значения «г. Печора – д. Бызовая – д. Медвежская – д. Конецбор»</t>
  </si>
  <si>
    <t>6 км</t>
  </si>
  <si>
    <t>Установка, замена дорожных знаков 5.16 "Место остановки автобуса"</t>
  </si>
  <si>
    <t>90 шт</t>
  </si>
  <si>
    <t>Колличество</t>
  </si>
  <si>
    <t>Мероприятия</t>
  </si>
  <si>
    <t>Сумма, руб</t>
  </si>
  <si>
    <t>30 км</t>
  </si>
  <si>
    <t>Нанесение вертикальной дорожной разметки</t>
  </si>
  <si>
    <t>Ликвидация не санкционированных съездов</t>
  </si>
  <si>
    <t>10 шт</t>
  </si>
  <si>
    <t>Подрезка кустарников вдоль автомобильных дорог</t>
  </si>
  <si>
    <t>30 Га</t>
  </si>
  <si>
    <t>Смета расходов на 2014 год за счет средств из МДФ муниципального района "Печора"</t>
  </si>
  <si>
    <t>Ремонт автомобильных дорог общего пользования местного значения</t>
  </si>
  <si>
    <t>пгт Путеец - п. Белый Ю</t>
  </si>
  <si>
    <t>г. Печора – д. Бызовая – д. Медвежская – д. Конецбор</t>
  </si>
  <si>
    <t>ИТОГО:</t>
  </si>
  <si>
    <t>Согласовано:</t>
  </si>
  <si>
    <t>Заместитель главы администрации</t>
  </si>
  <si>
    <t>О. М. Барабкин</t>
  </si>
  <si>
    <t>Н. Г. Васильева</t>
  </si>
  <si>
    <t>Вед. инж. отд. благоустройства, дорожного хозяйства, промышленности</t>
  </si>
  <si>
    <t>Б. Г. Борисенко</t>
  </si>
  <si>
    <t>500 м</t>
  </si>
  <si>
    <t>Зав. отд. благоустройства, дорожного хозяйства, промышленности</t>
  </si>
  <si>
    <t xml:space="preserve">Примечание: </t>
  </si>
  <si>
    <t xml:space="preserve">10 696 100 руб. -  за счёт акцизов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бюджет МО МР "Печора" </t>
  </si>
  <si>
    <t>300 000 руб. - за счёт государственной пошлины за выдачу специального разрешения на движение по автомобильным дорогам общего пользования местного значения транспортных средств, осуществляющих перевозки опасных, тяжеловесных и (или) крупногабаритных грузов</t>
  </si>
  <si>
    <t>Бюджет Республики Коми</t>
  </si>
  <si>
    <t>За счет собственных средств</t>
  </si>
  <si>
    <t>Проект бюджета</t>
  </si>
  <si>
    <t>п. Каджером - п. Зеленоборск</t>
  </si>
  <si>
    <t>п. Каджером - п. Трубоседъель</t>
  </si>
  <si>
    <t>п. Каджером - п. Причал</t>
  </si>
  <si>
    <t>д. Конецбор - д. Аранец с ледовой переправой через р. Б. Аранец</t>
  </si>
  <si>
    <t>д. Даниловка - с. Приуральское</t>
  </si>
  <si>
    <t>Содержание зимних автомобильных дорог общего пользования местного значения и ледовых переправ</t>
  </si>
  <si>
    <t xml:space="preserve">Содержаниеавтомобильных дорог общего пользования местного значения </t>
  </si>
  <si>
    <t>Сумма</t>
  </si>
  <si>
    <t>Расчет ГРБС</t>
  </si>
  <si>
    <t>5 (3 + 4)</t>
  </si>
  <si>
    <t>МР "Печора"</t>
  </si>
  <si>
    <t>ГП "Печора"</t>
  </si>
  <si>
    <t>ГП "Путеец"</t>
  </si>
  <si>
    <t>ГП "Кожва"</t>
  </si>
  <si>
    <t>СП "Озёрный"</t>
  </si>
  <si>
    <t>Местный бюджет</t>
  </si>
  <si>
    <t>Осуществление технического надзора за содержанием а/д и зимников</t>
  </si>
  <si>
    <t>Общая сумма</t>
  </si>
  <si>
    <t>Дорожный фонд</t>
  </si>
  <si>
    <t>Обустройство автомобильных дорог общего пользования местного значения</t>
  </si>
  <si>
    <t>Бюджет РК</t>
  </si>
  <si>
    <t>5 (2+3+4)</t>
  </si>
  <si>
    <t>Обустройство причалов в районе паромной переправы</t>
  </si>
  <si>
    <t>Обустройство вертолетной площадки</t>
  </si>
  <si>
    <t>Воздушные перевозки (софинансирование)</t>
  </si>
  <si>
    <t>Содержание автомобильных дорог общего пользования местного значения (софинансирование)</t>
  </si>
  <si>
    <t xml:space="preserve">Содержание зимних автомобильных дорог общего пользования местного значения и ледовых переправ </t>
  </si>
  <si>
    <t>Наименование объекта</t>
  </si>
  <si>
    <t xml:space="preserve">№№  </t>
  </si>
  <si>
    <t>улично-дорожная сеть г. Печоры</t>
  </si>
  <si>
    <t>Стоимость работ, тыс. руб.</t>
  </si>
  <si>
    <t>городское поселение "Печора"</t>
  </si>
  <si>
    <t>ул. Социалистическая</t>
  </si>
  <si>
    <t>Канин - Печора</t>
  </si>
  <si>
    <t>-</t>
  </si>
  <si>
    <t>муниципальный район "Печора"</t>
  </si>
  <si>
    <t>г. Печора - д. Бызовая - д. Медвежская - д. Конецбор</t>
  </si>
  <si>
    <t>Источник финансирования</t>
  </si>
  <si>
    <t>бюджет ГП "Печора"</t>
  </si>
  <si>
    <t>дорожный фонд ГП "Печора"</t>
  </si>
  <si>
    <t>в рамках МК по содержанию</t>
  </si>
  <si>
    <t>пст Луговой - пст Белый Ю</t>
  </si>
  <si>
    <t>дорожный фонд МР "Печора"</t>
  </si>
  <si>
    <t>датация из Республиканского бюджета РК</t>
  </si>
  <si>
    <t>субсидия из Республиканского бюджета РК</t>
  </si>
  <si>
    <t>субсидияиз Республиканского бюджета РК</t>
  </si>
  <si>
    <t>Общая площадь, м2</t>
  </si>
  <si>
    <t>Мероприятия запланированые на 2014 год по ремонту автомобильных дорог общего пользования местного значения муниципального района "Печора" и улично - дорожной сети городского поселения  "Печора"</t>
  </si>
  <si>
    <t>Дата и номер муниципального контракта</t>
  </si>
  <si>
    <t>МК от 11.08.2014 г. № 237/А-2014</t>
  </si>
  <si>
    <t>МК от 28.08.2014 г. № 266/А-2014</t>
  </si>
  <si>
    <t>Согласно МК</t>
  </si>
  <si>
    <t>Фактические данные</t>
  </si>
  <si>
    <t>МК от 11.08.2014 г. № 239/А-2014</t>
  </si>
  <si>
    <t>Подъезд к паромной переправе через р. Печора на участках от ж.д. № 18 до ж.д. № 33, от ж.д. 78 до ж.д. 84, от ж.д. 92 до ул. Железнодорожная</t>
  </si>
  <si>
    <t>ямочный</t>
  </si>
  <si>
    <t>картами</t>
  </si>
  <si>
    <t>а/д "Канин - Печора" на участках: км 2+862 - км 2+891, км 3+131 - км 3+162</t>
  </si>
  <si>
    <t>Улично-дорожная сеть г. Печоры</t>
  </si>
  <si>
    <t>МК от 11.08.2014 г. № 238/А-2014</t>
  </si>
  <si>
    <t>Подъезд к паромной переправе через р. Печора на участке от ж.д. № 44 до ж.д. № 54</t>
  </si>
  <si>
    <t>Подъезд к паромной переправе через р. Печора на участке от ж.д. № 60 до ж.д. № 72</t>
  </si>
  <si>
    <t>Улично-дорожная сеть городского поселения Печора</t>
  </si>
  <si>
    <t>МК от 24.06.2014 г № 135/А-2014</t>
  </si>
  <si>
    <t>Печорский пр-т</t>
  </si>
  <si>
    <t>Привокзальная</t>
  </si>
  <si>
    <t>Советская</t>
  </si>
  <si>
    <t>Свободы</t>
  </si>
  <si>
    <t>Портовая</t>
  </si>
  <si>
    <t>Социалистическая</t>
  </si>
  <si>
    <t>Кошевого</t>
  </si>
  <si>
    <t>8 Марта</t>
  </si>
  <si>
    <t>Московская</t>
  </si>
  <si>
    <t>Гагарина - Ленинградская</t>
  </si>
  <si>
    <t>Ленина - Комсомольская</t>
  </si>
  <si>
    <t>участок от ж.д. № 27 до ж.д. № 33</t>
  </si>
  <si>
    <t>участок от ж.д. № 92 до ЛД "Сияние Севера"</t>
  </si>
  <si>
    <t>участок от ж.д. № 92 до ж.д. № 78</t>
  </si>
  <si>
    <t>участок от ж.д. № 60 до ж.д. № 72</t>
  </si>
  <si>
    <t>участок от ж.д. № 57 до ж.д. № 72</t>
  </si>
  <si>
    <t>участок от ж.д. № 44 до ж.д. № 54</t>
  </si>
  <si>
    <t>Советская-Первомайская</t>
  </si>
  <si>
    <t>МК от 30.09.2014 г. № 296/А-2014</t>
  </si>
  <si>
    <t>Пионерская</t>
  </si>
  <si>
    <t>М. Булгаковой</t>
  </si>
  <si>
    <t>Гагарина-Свободы</t>
  </si>
  <si>
    <t>МК от 11.08.2014 г. № 235/А-2014</t>
  </si>
  <si>
    <t>Разница</t>
  </si>
  <si>
    <t>М. Булгаковой (от ул. Гагарина до ул. Социалистическая)</t>
  </si>
  <si>
    <t>Октябрьская (от ул. Н. Островского до ул. Советская)</t>
  </si>
  <si>
    <t>Н. Островского (от ул. Московская до ул. Октябрьская)</t>
  </si>
  <si>
    <t>Первомайская (от ул. 8 Марта до ул. Советская)</t>
  </si>
  <si>
    <t>Социалистическая (от дома № 78 до дома № 84)</t>
  </si>
  <si>
    <t>Печорский пр-т (от ул. М. Булгаковой до ул. дома № 90)</t>
  </si>
  <si>
    <t>Печорский пр-т (в районе дома № 20)</t>
  </si>
  <si>
    <t>Социалистическая (маг. "Эконом" до ул. О. Кошевого)</t>
  </si>
  <si>
    <t>Гагарина (маг. "Воркута")</t>
  </si>
  <si>
    <t>Железнодорожная (от ул. Социалистическая до ул. Чехова)</t>
  </si>
  <si>
    <t>участок в районе ж.д. № 25</t>
  </si>
  <si>
    <t>Мероприятия запланированые на 2014 год по ремонту автомобильных дорог общего пользования местного значения МР "Печора"</t>
  </si>
  <si>
    <t>МК от 11.08.2014 г. № 236/А-2014</t>
  </si>
  <si>
    <t>км 3+954 - км 4+134</t>
  </si>
  <si>
    <t>км 4+300 - км 4+866</t>
  </si>
  <si>
    <t>АДОМЗ "пст Луговой - пст Белый Ю" на участках: км 3+954 - км 4+134, км 4+300 - км 4+866"</t>
  </si>
  <si>
    <t>МК от 10.07.2014 г № 184/А-2014</t>
  </si>
  <si>
    <t>АДОМЗ "г.Печора - д.Бызовая - д.Медвежская - д.Конецбор" на участках: км 2+360 - км 4+800, км 7+611 - км 8+651"</t>
  </si>
  <si>
    <t>км 2+360 - км 4+800</t>
  </si>
  <si>
    <t>км 7+611 - км 8+651</t>
  </si>
  <si>
    <t>Гагарина</t>
  </si>
  <si>
    <t>Ремонт автомобильных дорог общего пользования местного значения МР "Печора"</t>
  </si>
  <si>
    <t>Н. Островского</t>
  </si>
  <si>
    <t>Ремонт автомобильных дорог общего пользования местного значения и улично - дорожной сети городского поселения  "Печора" 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</si>
</sst>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00"/>
    <numFmt numFmtId="165" formatCode="#,##0_ ;\-#,##0\ "/>
    <numFmt numFmtId="166" formatCode="_-* #,##0_р_._-;\-* #,##0_р_._-;_-* &quot;-&quot;??_р_._-;_-@_-"/>
    <numFmt numFmtId="167" formatCode="#,##0.00&quot;р.&quot;"/>
    <numFmt numFmtId="168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7" xfId="0" applyFont="1" applyBorder="1"/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/>
    <xf numFmtId="0" fontId="6" fillId="0" borderId="0" xfId="0" applyFont="1" applyAlignment="1">
      <alignment wrapText="1"/>
    </xf>
    <xf numFmtId="0" fontId="6" fillId="0" borderId="7" xfId="0" applyFont="1" applyBorder="1"/>
    <xf numFmtId="0" fontId="6" fillId="0" borderId="0" xfId="0" applyFont="1" applyBorder="1"/>
    <xf numFmtId="3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3" fontId="6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3" fontId="5" fillId="3" borderId="1" xfId="1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166" fontId="5" fillId="5" borderId="1" xfId="1" applyNumberFormat="1" applyFont="1" applyFill="1" applyBorder="1" applyAlignment="1">
      <alignment horizontal="center" vertical="center"/>
    </xf>
    <xf numFmtId="165" fontId="5" fillId="5" borderId="1" xfId="1" applyNumberFormat="1" applyFont="1" applyFill="1" applyBorder="1" applyAlignment="1">
      <alignment horizontal="center" vertical="center"/>
    </xf>
    <xf numFmtId="166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166" fontId="5" fillId="6" borderId="1" xfId="1" applyNumberFormat="1" applyFont="1" applyFill="1" applyBorder="1" applyAlignment="1">
      <alignment horizontal="center" vertical="center"/>
    </xf>
    <xf numFmtId="165" fontId="5" fillId="6" borderId="1" xfId="1" applyNumberFormat="1" applyFont="1" applyFill="1" applyBorder="1" applyAlignment="1">
      <alignment horizontal="center" vertical="center"/>
    </xf>
    <xf numFmtId="166" fontId="5" fillId="6" borderId="1" xfId="0" applyNumberFormat="1" applyFont="1" applyFill="1" applyBorder="1" applyAlignment="1">
      <alignment horizontal="center" vertical="center"/>
    </xf>
    <xf numFmtId="3" fontId="5" fillId="6" borderId="6" xfId="0" applyNumberFormat="1" applyFont="1" applyFill="1" applyBorder="1" applyAlignment="1">
      <alignment horizontal="center" vertical="center"/>
    </xf>
    <xf numFmtId="3" fontId="5" fillId="6" borderId="1" xfId="1" applyNumberFormat="1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 wrapText="1"/>
    </xf>
    <xf numFmtId="3" fontId="5" fillId="7" borderId="6" xfId="0" applyNumberFormat="1" applyFont="1" applyFill="1" applyBorder="1" applyAlignment="1">
      <alignment horizontal="center" vertical="center"/>
    </xf>
    <xf numFmtId="3" fontId="5" fillId="7" borderId="1" xfId="1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/>
    </xf>
    <xf numFmtId="3" fontId="5" fillId="8" borderId="6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4" fontId="7" fillId="10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2" fontId="7" fillId="1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1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9" borderId="0" xfId="0" applyNumberFormat="1" applyFont="1" applyFill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4" fontId="9" fillId="9" borderId="1" xfId="0" applyNumberFormat="1" applyFont="1" applyFill="1" applyBorder="1" applyAlignment="1">
      <alignment horizontal="center" vertical="center" wrapText="1"/>
    </xf>
    <xf numFmtId="164" fontId="9" fillId="9" borderId="1" xfId="0" applyNumberFormat="1" applyFont="1" applyFill="1" applyBorder="1" applyAlignment="1">
      <alignment horizontal="center" vertical="center" wrapText="1"/>
    </xf>
    <xf numFmtId="164" fontId="7" fillId="9" borderId="0" xfId="0" applyNumberFormat="1" applyFont="1" applyFill="1" applyAlignment="1">
      <alignment horizontal="center" vertical="center" wrapText="1"/>
    </xf>
    <xf numFmtId="164" fontId="9" fillId="9" borderId="0" xfId="0" applyNumberFormat="1" applyFont="1" applyFill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2" fontId="9" fillId="9" borderId="0" xfId="0" applyNumberFormat="1" applyFont="1" applyFill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168" fontId="7" fillId="10" borderId="1" xfId="0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left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 wrapText="1"/>
    </xf>
    <xf numFmtId="2" fontId="11" fillId="9" borderId="1" xfId="0" applyNumberFormat="1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9" borderId="1" xfId="0" applyFont="1" applyFill="1" applyBorder="1" applyAlignment="1">
      <alignment vertical="center" wrapText="1"/>
    </xf>
    <xf numFmtId="4" fontId="11" fillId="9" borderId="1" xfId="0" applyNumberFormat="1" applyFont="1" applyFill="1" applyBorder="1" applyAlignment="1">
      <alignment horizontal="center" vertical="center" wrapText="1"/>
    </xf>
    <xf numFmtId="3" fontId="11" fillId="9" borderId="1" xfId="0" applyNumberFormat="1" applyFont="1" applyFill="1" applyBorder="1" applyAlignment="1">
      <alignment horizontal="center" vertical="center" wrapText="1"/>
    </xf>
    <xf numFmtId="2" fontId="11" fillId="9" borderId="0" xfId="0" applyNumberFormat="1" applyFont="1" applyFill="1" applyAlignment="1">
      <alignment horizontal="center" vertical="center" wrapText="1"/>
    </xf>
    <xf numFmtId="4" fontId="11" fillId="9" borderId="0" xfId="0" applyNumberFormat="1" applyFont="1" applyFill="1" applyAlignment="1">
      <alignment horizontal="center" vertical="center" wrapText="1"/>
    </xf>
    <xf numFmtId="4" fontId="2" fillId="1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2" fillId="9" borderId="0" xfId="0" applyNumberFormat="1" applyFont="1" applyFill="1" applyAlignment="1">
      <alignment horizontal="center" vertical="center" wrapText="1"/>
    </xf>
    <xf numFmtId="164" fontId="11" fillId="9" borderId="0" xfId="0" applyNumberFormat="1" applyFont="1" applyFill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4" fontId="2" fillId="9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8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9" fillId="9" borderId="2" xfId="0" applyNumberFormat="1" applyFont="1" applyFill="1" applyBorder="1" applyAlignment="1">
      <alignment horizontal="center" vertical="center" wrapText="1"/>
    </xf>
    <xf numFmtId="2" fontId="9" fillId="9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G10" sqref="G10"/>
    </sheetView>
  </sheetViews>
  <sheetFormatPr defaultRowHeight="12" x14ac:dyDescent="0.2"/>
  <cols>
    <col min="1" max="1" width="5.42578125" style="16" customWidth="1"/>
    <col min="2" max="2" width="40.5703125" style="16" customWidth="1"/>
    <col min="3" max="3" width="10.140625" style="16" customWidth="1"/>
    <col min="4" max="4" width="10" style="16" customWidth="1"/>
    <col min="5" max="5" width="11.28515625" style="16" customWidth="1"/>
    <col min="6" max="6" width="11.140625" style="16" customWidth="1"/>
    <col min="7" max="7" width="12.7109375" style="106" customWidth="1"/>
    <col min="8" max="8" width="12.140625" style="106" customWidth="1"/>
    <col min="9" max="16384" width="9.140625" style="16"/>
  </cols>
  <sheetData>
    <row r="1" spans="1:8" ht="15" customHeight="1" x14ac:dyDescent="0.2">
      <c r="A1" s="150" t="s">
        <v>0</v>
      </c>
      <c r="B1" s="150" t="s">
        <v>8</v>
      </c>
      <c r="C1" s="153" t="s">
        <v>50</v>
      </c>
      <c r="D1" s="153" t="s">
        <v>53</v>
      </c>
      <c r="E1" s="153" t="s">
        <v>55</v>
      </c>
      <c r="F1" s="150" t="s">
        <v>52</v>
      </c>
      <c r="G1" s="148" t="s">
        <v>87</v>
      </c>
      <c r="H1" s="147" t="s">
        <v>122</v>
      </c>
    </row>
    <row r="2" spans="1:8" ht="21.75" customHeight="1" x14ac:dyDescent="0.2">
      <c r="A2" s="151"/>
      <c r="B2" s="152"/>
      <c r="C2" s="154"/>
      <c r="D2" s="154"/>
      <c r="E2" s="154"/>
      <c r="F2" s="152"/>
      <c r="G2" s="148"/>
      <c r="H2" s="147"/>
    </row>
    <row r="3" spans="1:8" ht="14.25" customHeight="1" x14ac:dyDescent="0.2">
      <c r="A3" s="152"/>
      <c r="B3" s="17">
        <v>1</v>
      </c>
      <c r="C3" s="18">
        <v>2</v>
      </c>
      <c r="D3" s="18">
        <v>3</v>
      </c>
      <c r="E3" s="18">
        <v>4</v>
      </c>
      <c r="F3" s="17" t="s">
        <v>56</v>
      </c>
      <c r="G3" s="18">
        <v>6</v>
      </c>
      <c r="H3" s="17">
        <v>7</v>
      </c>
    </row>
    <row r="4" spans="1:8" ht="35.25" customHeight="1" x14ac:dyDescent="0.2">
      <c r="A4" s="54">
        <v>1</v>
      </c>
      <c r="B4" s="55" t="s">
        <v>61</v>
      </c>
      <c r="C4" s="56">
        <v>3807000</v>
      </c>
      <c r="D4" s="57">
        <v>0</v>
      </c>
      <c r="E4" s="56">
        <v>2031200</v>
      </c>
      <c r="F4" s="58">
        <f>SUM(C4:E4)</f>
        <v>5838200</v>
      </c>
      <c r="G4" s="108"/>
      <c r="H4" s="107"/>
    </row>
    <row r="5" spans="1:8" ht="18" customHeight="1" x14ac:dyDescent="0.2">
      <c r="A5" s="19"/>
      <c r="B5" s="20" t="s">
        <v>35</v>
      </c>
      <c r="C5" s="32">
        <v>1595178</v>
      </c>
      <c r="D5" s="28">
        <v>0</v>
      </c>
      <c r="E5" s="28">
        <v>1143485</v>
      </c>
      <c r="F5" s="33">
        <v>2738663</v>
      </c>
      <c r="G5" s="108"/>
      <c r="H5" s="107"/>
    </row>
    <row r="6" spans="1:8" ht="18" customHeight="1" x14ac:dyDescent="0.2">
      <c r="A6" s="19"/>
      <c r="B6" s="20" t="s">
        <v>36</v>
      </c>
      <c r="C6" s="32">
        <v>640333</v>
      </c>
      <c r="D6" s="28">
        <v>0</v>
      </c>
      <c r="E6" s="28">
        <v>640332</v>
      </c>
      <c r="F6" s="33">
        <v>1280665</v>
      </c>
      <c r="G6" s="108"/>
      <c r="H6" s="107"/>
    </row>
    <row r="7" spans="1:8" ht="18" customHeight="1" x14ac:dyDescent="0.2">
      <c r="A7" s="19"/>
      <c r="B7" s="20" t="s">
        <v>37</v>
      </c>
      <c r="C7" s="32">
        <v>1134730</v>
      </c>
      <c r="D7" s="28">
        <v>0</v>
      </c>
      <c r="E7" s="28">
        <v>0</v>
      </c>
      <c r="F7" s="33">
        <v>1134730</v>
      </c>
      <c r="G7" s="108"/>
      <c r="H7" s="107"/>
    </row>
    <row r="8" spans="1:8" ht="30" customHeight="1" x14ac:dyDescent="0.2">
      <c r="A8" s="19"/>
      <c r="B8" s="20" t="s">
        <v>38</v>
      </c>
      <c r="C8" s="32">
        <v>247384</v>
      </c>
      <c r="D8" s="28">
        <v>0</v>
      </c>
      <c r="E8" s="28">
        <v>247383</v>
      </c>
      <c r="F8" s="33">
        <v>494767</v>
      </c>
      <c r="G8" s="108"/>
      <c r="H8" s="107"/>
    </row>
    <row r="9" spans="1:8" ht="16.5" customHeight="1" x14ac:dyDescent="0.2">
      <c r="A9" s="19"/>
      <c r="B9" s="20" t="s">
        <v>39</v>
      </c>
      <c r="C9" s="32">
        <v>189375</v>
      </c>
      <c r="D9" s="28">
        <v>0</v>
      </c>
      <c r="E9" s="28">
        <v>0</v>
      </c>
      <c r="F9" s="33">
        <v>189375</v>
      </c>
      <c r="G9" s="108"/>
      <c r="H9" s="107"/>
    </row>
    <row r="10" spans="1:8" ht="34.5" customHeight="1" x14ac:dyDescent="0.2">
      <c r="A10" s="49">
        <v>2</v>
      </c>
      <c r="B10" s="50" t="s">
        <v>60</v>
      </c>
      <c r="C10" s="51">
        <v>137700</v>
      </c>
      <c r="D10" s="52">
        <v>0</v>
      </c>
      <c r="E10" s="51">
        <v>13355835</v>
      </c>
      <c r="F10" s="53">
        <f t="shared" ref="F10:F16" si="0">SUM(C10:E10)</f>
        <v>13493535</v>
      </c>
      <c r="G10" s="108"/>
      <c r="H10" s="107"/>
    </row>
    <row r="11" spans="1:8" ht="17.25" customHeight="1" x14ac:dyDescent="0.2">
      <c r="A11" s="19"/>
      <c r="B11" s="20" t="s">
        <v>45</v>
      </c>
      <c r="C11" s="32">
        <v>120000</v>
      </c>
      <c r="D11" s="28">
        <v>0</v>
      </c>
      <c r="E11" s="32">
        <v>11615900</v>
      </c>
      <c r="F11" s="34">
        <f t="shared" si="0"/>
        <v>11735900</v>
      </c>
      <c r="G11" s="108"/>
      <c r="H11" s="107"/>
    </row>
    <row r="12" spans="1:8" ht="17.25" customHeight="1" x14ac:dyDescent="0.2">
      <c r="A12" s="19"/>
      <c r="B12" s="20" t="s">
        <v>46</v>
      </c>
      <c r="C12" s="35">
        <v>11800</v>
      </c>
      <c r="D12" s="29">
        <v>0</v>
      </c>
      <c r="E12" s="32">
        <v>1163300</v>
      </c>
      <c r="F12" s="34">
        <f t="shared" si="0"/>
        <v>1175100</v>
      </c>
      <c r="G12" s="108"/>
      <c r="H12" s="107"/>
    </row>
    <row r="13" spans="1:8" ht="18" customHeight="1" x14ac:dyDescent="0.2">
      <c r="A13" s="19"/>
      <c r="B13" s="20" t="s">
        <v>47</v>
      </c>
      <c r="C13" s="32">
        <v>2500</v>
      </c>
      <c r="D13" s="28">
        <v>0</v>
      </c>
      <c r="E13" s="32">
        <v>244200</v>
      </c>
      <c r="F13" s="34">
        <f t="shared" si="0"/>
        <v>246700</v>
      </c>
      <c r="G13" s="108"/>
      <c r="H13" s="107"/>
    </row>
    <row r="14" spans="1:8" ht="17.25" customHeight="1" x14ac:dyDescent="0.2">
      <c r="A14" s="19"/>
      <c r="B14" s="20" t="s">
        <v>48</v>
      </c>
      <c r="C14" s="32">
        <v>3110</v>
      </c>
      <c r="D14" s="28">
        <v>0</v>
      </c>
      <c r="E14" s="32">
        <v>307300</v>
      </c>
      <c r="F14" s="34">
        <f t="shared" si="0"/>
        <v>310410</v>
      </c>
      <c r="G14" s="108"/>
      <c r="H14" s="107"/>
    </row>
    <row r="15" spans="1:8" ht="17.25" customHeight="1" x14ac:dyDescent="0.2">
      <c r="A15" s="19"/>
      <c r="B15" s="20" t="s">
        <v>49</v>
      </c>
      <c r="C15" s="32">
        <v>300</v>
      </c>
      <c r="D15" s="28">
        <v>0</v>
      </c>
      <c r="E15" s="32">
        <v>25200</v>
      </c>
      <c r="F15" s="34">
        <f t="shared" si="0"/>
        <v>25500</v>
      </c>
      <c r="G15" s="108"/>
      <c r="H15" s="107"/>
    </row>
    <row r="16" spans="1:8" ht="26.25" customHeight="1" x14ac:dyDescent="0.2">
      <c r="A16" s="38">
        <v>3</v>
      </c>
      <c r="B16" s="39" t="s">
        <v>17</v>
      </c>
      <c r="C16" s="41">
        <v>0</v>
      </c>
      <c r="D16" s="41">
        <v>0</v>
      </c>
      <c r="E16" s="41">
        <v>0</v>
      </c>
      <c r="F16" s="42">
        <f t="shared" si="0"/>
        <v>0</v>
      </c>
      <c r="G16" s="108"/>
      <c r="H16" s="107"/>
    </row>
    <row r="17" spans="1:8" ht="21.75" customHeight="1" x14ac:dyDescent="0.2">
      <c r="A17" s="19"/>
      <c r="B17" s="20" t="s">
        <v>19</v>
      </c>
      <c r="C17" s="27">
        <v>300000</v>
      </c>
      <c r="D17" s="27">
        <v>0</v>
      </c>
      <c r="E17" s="27">
        <v>29662776</v>
      </c>
      <c r="F17" s="30">
        <f t="shared" ref="F17:F27" si="1">SUM(C17:E17)</f>
        <v>29962776</v>
      </c>
      <c r="G17" s="107">
        <v>28578016</v>
      </c>
      <c r="H17" s="107">
        <f>SUM(F17-G17)</f>
        <v>1384760</v>
      </c>
    </row>
    <row r="18" spans="1:8" ht="18.75" customHeight="1" x14ac:dyDescent="0.2">
      <c r="A18" s="19"/>
      <c r="B18" s="20" t="s">
        <v>18</v>
      </c>
      <c r="C18" s="27">
        <v>0</v>
      </c>
      <c r="D18" s="27">
        <v>1996000</v>
      </c>
      <c r="E18" s="27">
        <v>0</v>
      </c>
      <c r="F18" s="30">
        <f t="shared" si="1"/>
        <v>1996000</v>
      </c>
      <c r="G18" s="108"/>
      <c r="H18" s="107"/>
    </row>
    <row r="19" spans="1:8" ht="26.25" customHeight="1" x14ac:dyDescent="0.2">
      <c r="A19" s="43">
        <v>4</v>
      </c>
      <c r="B19" s="44" t="s">
        <v>54</v>
      </c>
      <c r="C19" s="45">
        <v>0</v>
      </c>
      <c r="D19" s="45">
        <v>5000000</v>
      </c>
      <c r="E19" s="45">
        <v>0</v>
      </c>
      <c r="F19" s="46">
        <f>SUM(C19:E19)</f>
        <v>5000000</v>
      </c>
      <c r="G19" s="108"/>
      <c r="H19" s="107"/>
    </row>
    <row r="20" spans="1:8" s="21" customFormat="1" ht="27.75" customHeight="1" x14ac:dyDescent="0.2">
      <c r="A20" s="17"/>
      <c r="B20" s="20" t="s">
        <v>5</v>
      </c>
      <c r="C20" s="30">
        <v>0</v>
      </c>
      <c r="D20" s="30">
        <v>300000</v>
      </c>
      <c r="E20" s="27">
        <v>0</v>
      </c>
      <c r="F20" s="30">
        <f t="shared" si="1"/>
        <v>300000</v>
      </c>
      <c r="G20" s="109"/>
      <c r="H20" s="110"/>
    </row>
    <row r="21" spans="1:8" s="21" customFormat="1" ht="21" customHeight="1" x14ac:dyDescent="0.2">
      <c r="A21" s="17"/>
      <c r="B21" s="20" t="s">
        <v>11</v>
      </c>
      <c r="C21" s="30">
        <v>0</v>
      </c>
      <c r="D21" s="30">
        <v>750000</v>
      </c>
      <c r="E21" s="27">
        <v>0</v>
      </c>
      <c r="F21" s="30">
        <f t="shared" si="1"/>
        <v>750000</v>
      </c>
      <c r="G21" s="109"/>
      <c r="H21" s="110"/>
    </row>
    <row r="22" spans="1:8" s="21" customFormat="1" ht="20.25" customHeight="1" x14ac:dyDescent="0.2">
      <c r="A22" s="17"/>
      <c r="B22" s="20" t="s">
        <v>12</v>
      </c>
      <c r="C22" s="30">
        <v>0</v>
      </c>
      <c r="D22" s="30">
        <v>300000</v>
      </c>
      <c r="E22" s="27">
        <v>0</v>
      </c>
      <c r="F22" s="30">
        <f t="shared" si="1"/>
        <v>300000</v>
      </c>
      <c r="G22" s="109"/>
      <c r="H22" s="110"/>
    </row>
    <row r="23" spans="1:8" s="21" customFormat="1" ht="18.75" customHeight="1" x14ac:dyDescent="0.2">
      <c r="A23" s="17"/>
      <c r="B23" s="20" t="s">
        <v>14</v>
      </c>
      <c r="C23" s="30">
        <v>0</v>
      </c>
      <c r="D23" s="30">
        <v>300000</v>
      </c>
      <c r="E23" s="27">
        <v>0</v>
      </c>
      <c r="F23" s="30">
        <f t="shared" si="1"/>
        <v>300000</v>
      </c>
      <c r="G23" s="109"/>
      <c r="H23" s="110"/>
    </row>
    <row r="24" spans="1:8" s="21" customFormat="1" ht="34.5" customHeight="1" x14ac:dyDescent="0.2">
      <c r="A24" s="17"/>
      <c r="B24" s="20" t="s">
        <v>1</v>
      </c>
      <c r="C24" s="31">
        <v>0</v>
      </c>
      <c r="D24" s="31">
        <v>3000000</v>
      </c>
      <c r="E24" s="27">
        <v>0</v>
      </c>
      <c r="F24" s="30">
        <f t="shared" si="1"/>
        <v>3000000</v>
      </c>
      <c r="G24" s="109"/>
      <c r="H24" s="110"/>
    </row>
    <row r="25" spans="1:8" s="21" customFormat="1" ht="40.5" customHeight="1" x14ac:dyDescent="0.2">
      <c r="A25" s="17"/>
      <c r="B25" s="20" t="s">
        <v>3</v>
      </c>
      <c r="C25" s="31">
        <v>0</v>
      </c>
      <c r="D25" s="31">
        <v>350000</v>
      </c>
      <c r="E25" s="27">
        <v>0</v>
      </c>
      <c r="F25" s="30">
        <f t="shared" si="1"/>
        <v>350000</v>
      </c>
      <c r="G25" s="109"/>
      <c r="H25" s="110"/>
    </row>
    <row r="26" spans="1:8" s="21" customFormat="1" ht="24.75" customHeight="1" x14ac:dyDescent="0.2">
      <c r="A26" s="47">
        <v>5</v>
      </c>
      <c r="B26" s="48" t="s">
        <v>51</v>
      </c>
      <c r="C26" s="62">
        <v>350000</v>
      </c>
      <c r="D26" s="62">
        <v>0</v>
      </c>
      <c r="E26" s="63">
        <v>0</v>
      </c>
      <c r="F26" s="64">
        <f t="shared" si="1"/>
        <v>350000</v>
      </c>
      <c r="G26" s="109"/>
      <c r="H26" s="110"/>
    </row>
    <row r="27" spans="1:8" s="21" customFormat="1" ht="24.75" customHeight="1" x14ac:dyDescent="0.2">
      <c r="A27" s="38">
        <v>6</v>
      </c>
      <c r="B27" s="39" t="s">
        <v>57</v>
      </c>
      <c r="C27" s="40">
        <v>300000</v>
      </c>
      <c r="D27" s="40">
        <v>0</v>
      </c>
      <c r="E27" s="41">
        <v>0</v>
      </c>
      <c r="F27" s="42">
        <f t="shared" si="1"/>
        <v>300000</v>
      </c>
      <c r="G27" s="109"/>
      <c r="H27" s="110"/>
    </row>
    <row r="28" spans="1:8" s="21" customFormat="1" ht="24.75" customHeight="1" x14ac:dyDescent="0.2">
      <c r="A28" s="54">
        <v>7</v>
      </c>
      <c r="B28" s="55" t="s">
        <v>58</v>
      </c>
      <c r="C28" s="59">
        <v>30000</v>
      </c>
      <c r="D28" s="59">
        <v>0</v>
      </c>
      <c r="E28" s="60">
        <v>0</v>
      </c>
      <c r="F28" s="61">
        <f>SUM(C28:E28)</f>
        <v>30000</v>
      </c>
      <c r="G28" s="109"/>
      <c r="H28" s="110"/>
    </row>
    <row r="29" spans="1:8" s="21" customFormat="1" ht="24.75" customHeight="1" x14ac:dyDescent="0.2">
      <c r="A29" s="65">
        <v>8</v>
      </c>
      <c r="B29" s="66" t="s">
        <v>59</v>
      </c>
      <c r="C29" s="67">
        <v>109000</v>
      </c>
      <c r="D29" s="67">
        <v>0</v>
      </c>
      <c r="E29" s="68">
        <v>0</v>
      </c>
      <c r="F29" s="69">
        <f>SUM(C29:E29)</f>
        <v>109000</v>
      </c>
      <c r="G29" s="109"/>
      <c r="H29" s="110"/>
    </row>
    <row r="30" spans="1:8" ht="15.75" customHeight="1" x14ac:dyDescent="0.2">
      <c r="A30" s="149" t="s">
        <v>20</v>
      </c>
      <c r="B30" s="149"/>
      <c r="C30" s="70">
        <f>SUM(C4+C10+C16+C19+C26+C27+C28+C29)</f>
        <v>4733700</v>
      </c>
      <c r="D30" s="70">
        <f>SUM(D16+D19)</f>
        <v>5000000</v>
      </c>
      <c r="E30" s="71">
        <f>SUM(E4+E10)</f>
        <v>15387035</v>
      </c>
      <c r="F30" s="71">
        <f>SUM(C30:E30)</f>
        <v>25120735</v>
      </c>
      <c r="G30" s="108"/>
      <c r="H30" s="107"/>
    </row>
    <row r="31" spans="1:8" ht="21.75" customHeight="1" x14ac:dyDescent="0.2">
      <c r="A31" s="22"/>
      <c r="B31" s="22"/>
      <c r="C31" s="22"/>
      <c r="D31" s="22"/>
      <c r="E31" s="37"/>
      <c r="F31" s="23"/>
    </row>
    <row r="32" spans="1:8" ht="19.5" customHeight="1" x14ac:dyDescent="0.2">
      <c r="B32" s="36" t="s">
        <v>21</v>
      </c>
    </row>
    <row r="33" spans="2:5" ht="24" x14ac:dyDescent="0.2">
      <c r="B33" s="24" t="s">
        <v>28</v>
      </c>
      <c r="C33" s="25"/>
      <c r="D33" s="26"/>
      <c r="E33" s="16" t="s">
        <v>24</v>
      </c>
    </row>
    <row r="34" spans="2:5" ht="6.75" customHeight="1" x14ac:dyDescent="0.2"/>
    <row r="35" spans="2:5" ht="24" x14ac:dyDescent="0.2">
      <c r="B35" s="24" t="s">
        <v>25</v>
      </c>
      <c r="C35" s="25"/>
      <c r="D35" s="26"/>
      <c r="E35" s="16" t="s">
        <v>26</v>
      </c>
    </row>
  </sheetData>
  <mergeCells count="9">
    <mergeCell ref="H1:H2"/>
    <mergeCell ref="G1:G2"/>
    <mergeCell ref="A30:B30"/>
    <mergeCell ref="A1:A3"/>
    <mergeCell ref="F1:F2"/>
    <mergeCell ref="E1:E2"/>
    <mergeCell ref="B1:B2"/>
    <mergeCell ref="C1:C2"/>
    <mergeCell ref="D1:D2"/>
  </mergeCells>
  <pageMargins left="0.51181102362204722" right="0.5118110236220472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C5" sqref="C5"/>
    </sheetView>
  </sheetViews>
  <sheetFormatPr defaultRowHeight="15" x14ac:dyDescent="0.25"/>
  <cols>
    <col min="1" max="1" width="5.42578125" style="2" customWidth="1"/>
    <col min="2" max="2" width="48.140625" style="2" customWidth="1"/>
    <col min="3" max="3" width="16.7109375" style="2" customWidth="1"/>
    <col min="4" max="4" width="16.85546875" style="2" customWidth="1"/>
    <col min="5" max="16384" width="9.140625" style="2"/>
  </cols>
  <sheetData>
    <row r="1" spans="1:4" ht="26.25" customHeight="1" x14ac:dyDescent="0.25">
      <c r="A1" s="156" t="s">
        <v>16</v>
      </c>
      <c r="B1" s="156"/>
      <c r="C1" s="156"/>
      <c r="D1" s="156"/>
    </row>
    <row r="3" spans="1:4" ht="24" customHeight="1" x14ac:dyDescent="0.25">
      <c r="A3" s="6" t="s">
        <v>0</v>
      </c>
      <c r="B3" s="6" t="s">
        <v>8</v>
      </c>
      <c r="C3" s="6" t="s">
        <v>7</v>
      </c>
      <c r="D3" s="6" t="s">
        <v>9</v>
      </c>
    </row>
    <row r="4" spans="1:4" ht="43.5" customHeight="1" x14ac:dyDescent="0.25">
      <c r="A4" s="1">
        <v>1</v>
      </c>
      <c r="B4" s="5" t="s">
        <v>1</v>
      </c>
      <c r="C4" s="3" t="s">
        <v>2</v>
      </c>
      <c r="D4" s="4">
        <v>3000000</v>
      </c>
    </row>
    <row r="5" spans="1:4" ht="62.25" customHeight="1" x14ac:dyDescent="0.25">
      <c r="A5" s="1">
        <v>2</v>
      </c>
      <c r="B5" s="5" t="s">
        <v>3</v>
      </c>
      <c r="C5" s="3" t="s">
        <v>4</v>
      </c>
      <c r="D5" s="4">
        <v>350000</v>
      </c>
    </row>
    <row r="6" spans="1:4" ht="30" customHeight="1" x14ac:dyDescent="0.25">
      <c r="A6" s="1">
        <v>3</v>
      </c>
      <c r="B6" s="5" t="s">
        <v>5</v>
      </c>
      <c r="C6" s="3" t="s">
        <v>6</v>
      </c>
      <c r="D6" s="4">
        <v>300000</v>
      </c>
    </row>
    <row r="7" spans="1:4" ht="21" customHeight="1" x14ac:dyDescent="0.25">
      <c r="A7" s="1">
        <v>4</v>
      </c>
      <c r="B7" s="5" t="s">
        <v>11</v>
      </c>
      <c r="C7" s="3" t="s">
        <v>10</v>
      </c>
      <c r="D7" s="4">
        <v>750000</v>
      </c>
    </row>
    <row r="8" spans="1:4" ht="20.25" customHeight="1" x14ac:dyDescent="0.25">
      <c r="A8" s="1">
        <v>5</v>
      </c>
      <c r="B8" s="5" t="s">
        <v>12</v>
      </c>
      <c r="C8" s="3" t="s">
        <v>13</v>
      </c>
      <c r="D8" s="4">
        <v>300000</v>
      </c>
    </row>
    <row r="9" spans="1:4" ht="21" customHeight="1" x14ac:dyDescent="0.25">
      <c r="A9" s="1">
        <v>6</v>
      </c>
      <c r="B9" s="5" t="s">
        <v>14</v>
      </c>
      <c r="C9" s="3" t="s">
        <v>15</v>
      </c>
      <c r="D9" s="4">
        <v>300000</v>
      </c>
    </row>
    <row r="10" spans="1:4" ht="31.5" customHeight="1" x14ac:dyDescent="0.25">
      <c r="A10" s="1">
        <v>7</v>
      </c>
      <c r="B10" s="5" t="s">
        <v>17</v>
      </c>
      <c r="C10" s="3"/>
      <c r="D10" s="4"/>
    </row>
    <row r="11" spans="1:4" ht="30.75" customHeight="1" x14ac:dyDescent="0.25">
      <c r="A11" s="160"/>
      <c r="B11" s="5" t="s">
        <v>19</v>
      </c>
      <c r="C11" s="3" t="s">
        <v>2</v>
      </c>
      <c r="D11" s="4">
        <v>4000000</v>
      </c>
    </row>
    <row r="12" spans="1:4" ht="21.75" customHeight="1" x14ac:dyDescent="0.25">
      <c r="A12" s="161"/>
      <c r="B12" s="5" t="s">
        <v>18</v>
      </c>
      <c r="C12" s="3" t="s">
        <v>27</v>
      </c>
      <c r="D12" s="4">
        <v>1996000</v>
      </c>
    </row>
    <row r="13" spans="1:4" ht="21.75" customHeight="1" x14ac:dyDescent="0.25">
      <c r="A13" s="157" t="s">
        <v>20</v>
      </c>
      <c r="B13" s="158"/>
      <c r="C13" s="159"/>
      <c r="D13" s="4">
        <f>SUM(D4:D12)</f>
        <v>10996000</v>
      </c>
    </row>
    <row r="14" spans="1:4" ht="21.75" customHeight="1" x14ac:dyDescent="0.25">
      <c r="A14" s="9"/>
      <c r="B14" s="9"/>
      <c r="C14" s="9"/>
      <c r="D14" s="10"/>
    </row>
    <row r="15" spans="1:4" ht="21.75" customHeight="1" x14ac:dyDescent="0.25">
      <c r="A15" s="162" t="s">
        <v>29</v>
      </c>
      <c r="B15" s="162"/>
      <c r="C15" s="9"/>
      <c r="D15" s="10"/>
    </row>
    <row r="16" spans="1:4" ht="63.75" customHeight="1" x14ac:dyDescent="0.25">
      <c r="A16" s="155" t="s">
        <v>30</v>
      </c>
      <c r="B16" s="155"/>
      <c r="C16" s="155"/>
      <c r="D16" s="155"/>
    </row>
    <row r="17" spans="1:4" ht="51.75" customHeight="1" x14ac:dyDescent="0.25">
      <c r="A17" s="155" t="s">
        <v>31</v>
      </c>
      <c r="B17" s="155"/>
      <c r="C17" s="155"/>
      <c r="D17" s="155"/>
    </row>
    <row r="18" spans="1:4" ht="29.25" customHeight="1" x14ac:dyDescent="0.25"/>
    <row r="19" spans="1:4" ht="29.25" customHeight="1" x14ac:dyDescent="0.25">
      <c r="B19" s="2" t="s">
        <v>21</v>
      </c>
    </row>
    <row r="20" spans="1:4" ht="29.25" customHeight="1" x14ac:dyDescent="0.25"/>
    <row r="21" spans="1:4" x14ac:dyDescent="0.25">
      <c r="B21" s="2" t="s">
        <v>22</v>
      </c>
      <c r="C21" s="8"/>
      <c r="D21" s="2" t="s">
        <v>23</v>
      </c>
    </row>
    <row r="23" spans="1:4" ht="30" x14ac:dyDescent="0.25">
      <c r="B23" s="7" t="s">
        <v>28</v>
      </c>
      <c r="C23" s="8"/>
      <c r="D23" s="2" t="s">
        <v>24</v>
      </c>
    </row>
    <row r="25" spans="1:4" ht="30" x14ac:dyDescent="0.25">
      <c r="B25" s="7" t="s">
        <v>25</v>
      </c>
      <c r="C25" s="8"/>
      <c r="D25" s="2" t="s">
        <v>26</v>
      </c>
    </row>
  </sheetData>
  <mergeCells count="6">
    <mergeCell ref="A17:D17"/>
    <mergeCell ref="A1:D1"/>
    <mergeCell ref="A13:C13"/>
    <mergeCell ref="A11:A12"/>
    <mergeCell ref="A15:B15"/>
    <mergeCell ref="A16:D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8" sqref="F8"/>
    </sheetView>
  </sheetViews>
  <sheetFormatPr defaultRowHeight="15" x14ac:dyDescent="0.25"/>
  <cols>
    <col min="1" max="1" width="5.42578125" style="2" customWidth="1"/>
    <col min="2" max="2" width="30.5703125" style="2" customWidth="1"/>
    <col min="3" max="3" width="12.7109375" style="2" customWidth="1"/>
    <col min="4" max="4" width="13.28515625" style="2" customWidth="1"/>
    <col min="5" max="5" width="12.85546875" style="2" customWidth="1"/>
    <col min="6" max="6" width="13.140625" style="2" customWidth="1"/>
    <col min="7" max="16384" width="9.140625" style="2"/>
  </cols>
  <sheetData>
    <row r="1" spans="1:6" ht="26.25" customHeight="1" x14ac:dyDescent="0.25">
      <c r="A1" s="156"/>
      <c r="B1" s="156"/>
      <c r="C1" s="156"/>
      <c r="D1" s="156"/>
    </row>
    <row r="2" spans="1:6" ht="33" customHeight="1" x14ac:dyDescent="0.25">
      <c r="A2" s="168" t="s">
        <v>0</v>
      </c>
      <c r="B2" s="164" t="s">
        <v>8</v>
      </c>
      <c r="C2" s="165" t="s">
        <v>33</v>
      </c>
      <c r="D2" s="166"/>
      <c r="E2" s="167" t="s">
        <v>32</v>
      </c>
      <c r="F2" s="163" t="s">
        <v>42</v>
      </c>
    </row>
    <row r="3" spans="1:6" ht="51.75" customHeight="1" x14ac:dyDescent="0.25">
      <c r="A3" s="169"/>
      <c r="B3" s="164"/>
      <c r="C3" s="11" t="s">
        <v>43</v>
      </c>
      <c r="D3" s="11" t="s">
        <v>34</v>
      </c>
      <c r="E3" s="167"/>
      <c r="F3" s="163"/>
    </row>
    <row r="4" spans="1:6" ht="22.5" customHeight="1" x14ac:dyDescent="0.25">
      <c r="A4" s="170"/>
      <c r="B4" s="14">
        <v>1</v>
      </c>
      <c r="C4" s="13">
        <v>2</v>
      </c>
      <c r="D4" s="13">
        <v>3</v>
      </c>
      <c r="E4" s="13">
        <v>4</v>
      </c>
      <c r="F4" s="1" t="s">
        <v>44</v>
      </c>
    </row>
    <row r="5" spans="1:6" ht="63.75" customHeight="1" x14ac:dyDescent="0.25">
      <c r="A5" s="1">
        <v>1</v>
      </c>
      <c r="B5" s="5" t="s">
        <v>40</v>
      </c>
      <c r="C5" s="12">
        <v>4482.2</v>
      </c>
      <c r="D5" s="12">
        <v>3807</v>
      </c>
      <c r="E5" s="12">
        <v>2030</v>
      </c>
      <c r="F5" s="15">
        <f>SUM(D5:E5)</f>
        <v>5837</v>
      </c>
    </row>
    <row r="6" spans="1:6" ht="57.75" customHeight="1" x14ac:dyDescent="0.25">
      <c r="A6" s="1">
        <v>2</v>
      </c>
      <c r="B6" s="5" t="s">
        <v>41</v>
      </c>
      <c r="C6" s="12">
        <v>5470</v>
      </c>
      <c r="D6" s="12">
        <v>5470</v>
      </c>
      <c r="E6" s="12">
        <v>11615.86</v>
      </c>
      <c r="F6" s="15">
        <f>SUM(D6:E6)</f>
        <v>17085.86</v>
      </c>
    </row>
    <row r="7" spans="1:6" ht="49.5" customHeight="1" x14ac:dyDescent="0.25">
      <c r="A7" s="1">
        <v>3</v>
      </c>
      <c r="B7" s="5" t="s">
        <v>17</v>
      </c>
      <c r="C7" s="12">
        <v>15000</v>
      </c>
      <c r="D7" s="12">
        <v>5996</v>
      </c>
      <c r="E7" s="12">
        <v>0</v>
      </c>
      <c r="F7" s="15">
        <f>SUM(D7:E7)</f>
        <v>5996</v>
      </c>
    </row>
    <row r="8" spans="1:6" ht="21.75" customHeight="1" x14ac:dyDescent="0.25">
      <c r="A8" s="157" t="s">
        <v>20</v>
      </c>
      <c r="B8" s="158"/>
      <c r="C8" s="12">
        <f>SUM(C5:C7)</f>
        <v>24952.2</v>
      </c>
      <c r="D8" s="12">
        <f>SUM(D5:D7)</f>
        <v>15273</v>
      </c>
      <c r="E8" s="12">
        <f>SUM(E5:E7)</f>
        <v>13645.86</v>
      </c>
      <c r="F8" s="15">
        <f>SUM(F5:F7)</f>
        <v>28918.86</v>
      </c>
    </row>
    <row r="9" spans="1:6" ht="21.75" customHeight="1" x14ac:dyDescent="0.25">
      <c r="A9" s="9"/>
      <c r="B9" s="9"/>
      <c r="C9" s="9"/>
      <c r="D9" s="10"/>
    </row>
    <row r="10" spans="1:6" ht="29.25" customHeight="1" x14ac:dyDescent="0.25"/>
    <row r="11" spans="1:6" ht="29.25" customHeight="1" x14ac:dyDescent="0.25">
      <c r="B11" s="2" t="s">
        <v>21</v>
      </c>
    </row>
    <row r="12" spans="1:6" ht="29.25" customHeight="1" x14ac:dyDescent="0.25"/>
    <row r="14" spans="1:6" ht="45" x14ac:dyDescent="0.25">
      <c r="B14" s="7" t="s">
        <v>28</v>
      </c>
      <c r="C14" s="8"/>
      <c r="D14" s="2" t="s">
        <v>24</v>
      </c>
    </row>
    <row r="16" spans="1:6" ht="45" x14ac:dyDescent="0.25">
      <c r="B16" s="7" t="s">
        <v>25</v>
      </c>
      <c r="C16" s="8"/>
      <c r="D16" s="2" t="s">
        <v>26</v>
      </c>
    </row>
  </sheetData>
  <mergeCells count="7">
    <mergeCell ref="A8:B8"/>
    <mergeCell ref="F2:F3"/>
    <mergeCell ref="A1:D1"/>
    <mergeCell ref="B2:B3"/>
    <mergeCell ref="C2:D2"/>
    <mergeCell ref="E2:E3"/>
    <mergeCell ref="A2:A4"/>
  </mergeCells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4" workbookViewId="0">
      <selection activeCell="A5" sqref="A5:E8"/>
    </sheetView>
  </sheetViews>
  <sheetFormatPr defaultRowHeight="15" x14ac:dyDescent="0.25"/>
  <cols>
    <col min="1" max="1" width="5.28515625" style="72" customWidth="1"/>
    <col min="2" max="2" width="31.140625" style="72" customWidth="1"/>
    <col min="3" max="3" width="17.140625" style="72" customWidth="1"/>
    <col min="4" max="4" width="18.28515625" style="72" customWidth="1"/>
    <col min="5" max="5" width="17.42578125" style="72" customWidth="1"/>
    <col min="6" max="16384" width="9.140625" style="72"/>
  </cols>
  <sheetData>
    <row r="1" spans="1:5" ht="48.75" customHeight="1" x14ac:dyDescent="0.25">
      <c r="A1" s="173" t="s">
        <v>82</v>
      </c>
      <c r="B1" s="173"/>
      <c r="C1" s="173"/>
      <c r="D1" s="173"/>
      <c r="E1" s="173"/>
    </row>
    <row r="3" spans="1:5" ht="30" x14ac:dyDescent="0.25">
      <c r="A3" s="3" t="s">
        <v>63</v>
      </c>
      <c r="B3" s="3" t="s">
        <v>62</v>
      </c>
      <c r="C3" s="3" t="s">
        <v>81</v>
      </c>
      <c r="D3" s="3" t="s">
        <v>65</v>
      </c>
      <c r="E3" s="3" t="s">
        <v>72</v>
      </c>
    </row>
    <row r="4" spans="1:5" x14ac:dyDescent="0.25">
      <c r="A4" s="171" t="s">
        <v>66</v>
      </c>
      <c r="B4" s="171"/>
      <c r="C4" s="171"/>
      <c r="D4" s="171"/>
      <c r="E4" s="171"/>
    </row>
    <row r="5" spans="1:5" ht="30" customHeight="1" x14ac:dyDescent="0.25">
      <c r="A5" s="3">
        <v>1</v>
      </c>
      <c r="B5" s="5" t="s">
        <v>64</v>
      </c>
      <c r="C5" s="73">
        <v>18340</v>
      </c>
      <c r="D5" s="73">
        <v>15000</v>
      </c>
      <c r="E5" s="73" t="s">
        <v>73</v>
      </c>
    </row>
    <row r="6" spans="1:5" ht="48.75" customHeight="1" x14ac:dyDescent="0.25">
      <c r="A6" s="3">
        <v>2</v>
      </c>
      <c r="B6" s="5" t="s">
        <v>67</v>
      </c>
      <c r="C6" s="73">
        <v>13670</v>
      </c>
      <c r="D6" s="73">
        <v>10000</v>
      </c>
      <c r="E6" s="73" t="s">
        <v>78</v>
      </c>
    </row>
    <row r="7" spans="1:5" ht="43.5" customHeight="1" x14ac:dyDescent="0.25">
      <c r="A7" s="3">
        <v>3</v>
      </c>
      <c r="B7" s="5" t="s">
        <v>64</v>
      </c>
      <c r="C7" s="73">
        <v>27340</v>
      </c>
      <c r="D7" s="73">
        <v>20000</v>
      </c>
      <c r="E7" s="73" t="s">
        <v>78</v>
      </c>
    </row>
    <row r="8" spans="1:5" ht="30" x14ac:dyDescent="0.25">
      <c r="A8" s="3">
        <v>4</v>
      </c>
      <c r="B8" s="5" t="s">
        <v>68</v>
      </c>
      <c r="C8" s="3" t="s">
        <v>69</v>
      </c>
      <c r="D8" s="74">
        <v>950</v>
      </c>
      <c r="E8" s="3" t="s">
        <v>74</v>
      </c>
    </row>
    <row r="9" spans="1:5" x14ac:dyDescent="0.25">
      <c r="A9" s="172" t="s">
        <v>20</v>
      </c>
      <c r="B9" s="172"/>
      <c r="C9" s="73">
        <f>SUM(C5:C8)</f>
        <v>59350</v>
      </c>
      <c r="D9" s="73">
        <f>SUM(D5:D8)</f>
        <v>45950</v>
      </c>
      <c r="E9" s="3"/>
    </row>
    <row r="10" spans="1:5" x14ac:dyDescent="0.25">
      <c r="A10" s="171" t="s">
        <v>70</v>
      </c>
      <c r="B10" s="171"/>
      <c r="C10" s="171"/>
      <c r="D10" s="171"/>
      <c r="E10" s="171"/>
    </row>
    <row r="11" spans="1:5" ht="45" x14ac:dyDescent="0.25">
      <c r="A11" s="3">
        <v>1</v>
      </c>
      <c r="B11" s="5" t="s">
        <v>71</v>
      </c>
      <c r="C11" s="73">
        <v>3000</v>
      </c>
      <c r="D11" s="3" t="s">
        <v>75</v>
      </c>
      <c r="E11" s="73" t="s">
        <v>79</v>
      </c>
    </row>
    <row r="12" spans="1:5" ht="45" x14ac:dyDescent="0.25">
      <c r="A12" s="3">
        <v>2</v>
      </c>
      <c r="B12" s="5" t="s">
        <v>71</v>
      </c>
      <c r="C12" s="73">
        <v>20880</v>
      </c>
      <c r="D12" s="73">
        <v>30000</v>
      </c>
      <c r="E12" s="73" t="s">
        <v>79</v>
      </c>
    </row>
    <row r="13" spans="1:5" ht="45" x14ac:dyDescent="0.25">
      <c r="A13" s="3">
        <v>3</v>
      </c>
      <c r="B13" s="5" t="s">
        <v>76</v>
      </c>
      <c r="C13" s="73">
        <v>3000</v>
      </c>
      <c r="D13" s="3" t="s">
        <v>75</v>
      </c>
      <c r="E13" s="73" t="s">
        <v>80</v>
      </c>
    </row>
    <row r="14" spans="1:5" ht="30" x14ac:dyDescent="0.25">
      <c r="A14" s="3">
        <v>4</v>
      </c>
      <c r="B14" s="5" t="s">
        <v>76</v>
      </c>
      <c r="C14" s="73">
        <v>8547</v>
      </c>
      <c r="D14" s="73">
        <v>6825</v>
      </c>
      <c r="E14" s="3" t="s">
        <v>77</v>
      </c>
    </row>
    <row r="15" spans="1:5" x14ac:dyDescent="0.25">
      <c r="A15" s="172" t="s">
        <v>20</v>
      </c>
      <c r="B15" s="172"/>
      <c r="C15" s="73">
        <f>SUM(C11:C14)</f>
        <v>35427</v>
      </c>
      <c r="D15" s="73">
        <f>SUM(D12+D14)</f>
        <v>36825</v>
      </c>
      <c r="E15" s="3"/>
    </row>
  </sheetData>
  <mergeCells count="5">
    <mergeCell ref="A4:E4"/>
    <mergeCell ref="A10:E10"/>
    <mergeCell ref="A15:B15"/>
    <mergeCell ref="A9:B9"/>
    <mergeCell ref="A1:E1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workbookViewId="0">
      <selection activeCell="L9" sqref="L9"/>
    </sheetView>
  </sheetViews>
  <sheetFormatPr defaultRowHeight="12.75" x14ac:dyDescent="0.25"/>
  <cols>
    <col min="1" max="1" width="5.28515625" style="76" customWidth="1"/>
    <col min="2" max="2" width="15.85546875" style="76" customWidth="1"/>
    <col min="3" max="3" width="31.140625" style="76" customWidth="1"/>
    <col min="4" max="4" width="9" style="85" customWidth="1"/>
    <col min="5" max="5" width="9.140625" style="85" customWidth="1"/>
    <col min="6" max="6" width="12.42578125" style="85" customWidth="1"/>
    <col min="7" max="7" width="13.5703125" style="79" customWidth="1"/>
    <col min="8" max="8" width="15.85546875" style="79" customWidth="1"/>
    <col min="9" max="31" width="9.140625" style="79"/>
    <col min="32" max="16384" width="9.140625" style="76"/>
  </cols>
  <sheetData>
    <row r="1" spans="1:31" ht="48.75" customHeight="1" x14ac:dyDescent="0.25">
      <c r="A1" s="199"/>
      <c r="B1" s="199"/>
      <c r="C1" s="199"/>
      <c r="D1" s="199"/>
      <c r="E1" s="199"/>
      <c r="F1" s="199"/>
    </row>
    <row r="2" spans="1:31" ht="12.75" customHeight="1" x14ac:dyDescent="0.25">
      <c r="A2" s="177" t="s">
        <v>63</v>
      </c>
      <c r="B2" s="177" t="s">
        <v>83</v>
      </c>
      <c r="C2" s="177" t="s">
        <v>62</v>
      </c>
      <c r="D2" s="174" t="s">
        <v>87</v>
      </c>
      <c r="E2" s="175"/>
      <c r="F2" s="176"/>
    </row>
    <row r="3" spans="1:31" ht="44.25" customHeight="1" x14ac:dyDescent="0.25">
      <c r="A3" s="181"/>
      <c r="B3" s="181"/>
      <c r="C3" s="181"/>
      <c r="D3" s="174" t="s">
        <v>81</v>
      </c>
      <c r="E3" s="176"/>
      <c r="F3" s="177" t="s">
        <v>65</v>
      </c>
    </row>
    <row r="4" spans="1:31" x14ac:dyDescent="0.25">
      <c r="A4" s="178"/>
      <c r="B4" s="178"/>
      <c r="C4" s="178"/>
      <c r="D4" s="75" t="s">
        <v>90</v>
      </c>
      <c r="E4" s="75" t="s">
        <v>91</v>
      </c>
      <c r="F4" s="178"/>
    </row>
    <row r="5" spans="1:31" s="83" customFormat="1" ht="33.75" customHeight="1" x14ac:dyDescent="0.25">
      <c r="A5" s="80">
        <v>1</v>
      </c>
      <c r="B5" s="81" t="s">
        <v>85</v>
      </c>
      <c r="C5" s="80" t="s">
        <v>92</v>
      </c>
      <c r="D5" s="84">
        <v>0</v>
      </c>
      <c r="E5" s="84">
        <v>1000.01</v>
      </c>
      <c r="F5" s="86">
        <v>727.84100000000001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</row>
    <row r="6" spans="1:31" s="92" customFormat="1" ht="33.75" customHeight="1" x14ac:dyDescent="0.25">
      <c r="A6" s="101"/>
      <c r="B6" s="95"/>
      <c r="C6" s="95" t="s">
        <v>132</v>
      </c>
      <c r="D6" s="102">
        <v>75.099999999999994</v>
      </c>
      <c r="E6" s="102">
        <v>1000.01</v>
      </c>
      <c r="F6" s="97"/>
    </row>
    <row r="7" spans="1:31" s="83" customFormat="1" ht="27.75" customHeight="1" x14ac:dyDescent="0.25">
      <c r="A7" s="80">
        <v>2</v>
      </c>
      <c r="B7" s="81" t="s">
        <v>98</v>
      </c>
      <c r="C7" s="81" t="s">
        <v>93</v>
      </c>
      <c r="D7" s="84">
        <v>641.91</v>
      </c>
      <c r="E7" s="84">
        <v>13118.71</v>
      </c>
      <c r="F7" s="86">
        <v>10481.504999999999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s="92" customFormat="1" ht="18" customHeight="1" x14ac:dyDescent="0.25">
      <c r="A8" s="103"/>
      <c r="B8" s="103"/>
      <c r="C8" s="95" t="s">
        <v>118</v>
      </c>
      <c r="D8" s="96">
        <v>67.59</v>
      </c>
      <c r="E8" s="96">
        <v>0</v>
      </c>
      <c r="F8" s="97"/>
      <c r="G8" s="111"/>
    </row>
    <row r="9" spans="1:31" s="92" customFormat="1" ht="18" customHeight="1" x14ac:dyDescent="0.25">
      <c r="A9" s="103"/>
      <c r="B9" s="103"/>
      <c r="C9" s="95" t="s">
        <v>99</v>
      </c>
      <c r="D9" s="96">
        <v>173.76</v>
      </c>
      <c r="E9" s="96">
        <v>0</v>
      </c>
      <c r="F9" s="97"/>
      <c r="G9" s="111"/>
      <c r="H9" s="94"/>
    </row>
    <row r="10" spans="1:31" s="92" customFormat="1" ht="18" customHeight="1" x14ac:dyDescent="0.25">
      <c r="A10" s="103"/>
      <c r="B10" s="103"/>
      <c r="C10" s="95" t="s">
        <v>100</v>
      </c>
      <c r="D10" s="96">
        <v>33.85</v>
      </c>
      <c r="E10" s="96">
        <v>0</v>
      </c>
      <c r="F10" s="97"/>
      <c r="G10" s="111"/>
    </row>
    <row r="11" spans="1:31" s="92" customFormat="1" ht="18" customHeight="1" x14ac:dyDescent="0.25">
      <c r="A11" s="103"/>
      <c r="B11" s="103"/>
      <c r="C11" s="95" t="s">
        <v>101</v>
      </c>
      <c r="D11" s="96">
        <v>70.319999999999993</v>
      </c>
      <c r="E11" s="96">
        <v>5476.22</v>
      </c>
      <c r="F11" s="97"/>
      <c r="G11" s="111"/>
    </row>
    <row r="12" spans="1:31" s="92" customFormat="1" ht="18" customHeight="1" x14ac:dyDescent="0.25">
      <c r="A12" s="103"/>
      <c r="B12" s="103"/>
      <c r="C12" s="95" t="s">
        <v>102</v>
      </c>
      <c r="D12" s="96">
        <v>19.72</v>
      </c>
      <c r="E12" s="96">
        <v>0</v>
      </c>
      <c r="F12" s="97"/>
      <c r="G12" s="111"/>
    </row>
    <row r="13" spans="1:31" s="92" customFormat="1" ht="18" customHeight="1" x14ac:dyDescent="0.25">
      <c r="A13" s="103"/>
      <c r="B13" s="103"/>
      <c r="C13" s="95" t="s">
        <v>105</v>
      </c>
      <c r="D13" s="96">
        <v>10.44</v>
      </c>
      <c r="E13" s="96">
        <v>0</v>
      </c>
      <c r="F13" s="97"/>
      <c r="G13" s="111"/>
    </row>
    <row r="14" spans="1:31" s="92" customFormat="1" ht="18" customHeight="1" x14ac:dyDescent="0.25">
      <c r="A14" s="103"/>
      <c r="B14" s="103"/>
      <c r="C14" s="95" t="s">
        <v>119</v>
      </c>
      <c r="D14" s="96">
        <v>17.96</v>
      </c>
      <c r="E14" s="96">
        <v>578.36</v>
      </c>
      <c r="F14" s="97"/>
      <c r="G14" s="111"/>
    </row>
    <row r="15" spans="1:31" s="92" customFormat="1" ht="18" customHeight="1" x14ac:dyDescent="0.25">
      <c r="A15" s="103"/>
      <c r="B15" s="103"/>
      <c r="C15" s="95" t="s">
        <v>107</v>
      </c>
      <c r="D15" s="96">
        <v>73.7</v>
      </c>
      <c r="E15" s="96">
        <v>2492.7800000000002</v>
      </c>
      <c r="F15" s="97"/>
      <c r="G15" s="111"/>
    </row>
    <row r="16" spans="1:31" s="92" customFormat="1" ht="21" customHeight="1" x14ac:dyDescent="0.25">
      <c r="A16" s="103"/>
      <c r="B16" s="103"/>
      <c r="C16" s="95" t="s">
        <v>106</v>
      </c>
      <c r="D16" s="96">
        <v>37.07</v>
      </c>
      <c r="E16" s="96">
        <v>2518.23</v>
      </c>
      <c r="F16" s="97"/>
      <c r="G16" s="111"/>
    </row>
    <row r="17" spans="1:31" s="92" customFormat="1" ht="21" customHeight="1" x14ac:dyDescent="0.25">
      <c r="A17" s="103"/>
      <c r="B17" s="103"/>
      <c r="C17" s="95" t="s">
        <v>143</v>
      </c>
      <c r="D17" s="96">
        <v>31.91</v>
      </c>
      <c r="E17" s="96">
        <v>0</v>
      </c>
      <c r="F17" s="97"/>
      <c r="G17" s="111"/>
    </row>
    <row r="18" spans="1:31" s="92" customFormat="1" ht="21" customHeight="1" x14ac:dyDescent="0.25">
      <c r="A18" s="103"/>
      <c r="B18" s="103"/>
      <c r="C18" s="95" t="s">
        <v>109</v>
      </c>
      <c r="D18" s="96">
        <v>0</v>
      </c>
      <c r="E18" s="96">
        <v>493.86</v>
      </c>
      <c r="F18" s="97"/>
      <c r="G18" s="111"/>
    </row>
    <row r="19" spans="1:31" s="92" customFormat="1" ht="21" customHeight="1" x14ac:dyDescent="0.25">
      <c r="A19" s="103"/>
      <c r="B19" s="103"/>
      <c r="C19" s="95" t="s">
        <v>108</v>
      </c>
      <c r="D19" s="96">
        <v>0</v>
      </c>
      <c r="E19" s="96">
        <v>861.61</v>
      </c>
      <c r="F19" s="97"/>
      <c r="G19" s="111"/>
    </row>
    <row r="20" spans="1:31" s="92" customFormat="1" ht="22.5" customHeight="1" x14ac:dyDescent="0.25">
      <c r="A20" s="103"/>
      <c r="B20" s="103"/>
      <c r="C20" s="95" t="s">
        <v>116</v>
      </c>
      <c r="D20" s="96">
        <v>0</v>
      </c>
      <c r="E20" s="96">
        <v>307.76</v>
      </c>
      <c r="F20" s="97"/>
      <c r="G20" s="111"/>
    </row>
    <row r="21" spans="1:31" s="92" customFormat="1" ht="22.5" customHeight="1" x14ac:dyDescent="0.25">
      <c r="A21" s="103"/>
      <c r="B21" s="103"/>
      <c r="C21" s="95" t="s">
        <v>104</v>
      </c>
      <c r="D21" s="96">
        <v>20.81</v>
      </c>
      <c r="E21" s="96">
        <v>0</v>
      </c>
      <c r="F21" s="97"/>
      <c r="G21" s="111"/>
    </row>
    <row r="22" spans="1:31" s="92" customFormat="1" ht="22.5" customHeight="1" x14ac:dyDescent="0.25">
      <c r="A22" s="103"/>
      <c r="B22" s="103"/>
      <c r="C22" s="95" t="s">
        <v>103</v>
      </c>
      <c r="D22" s="96">
        <v>84.78</v>
      </c>
      <c r="E22" s="96">
        <v>0</v>
      </c>
      <c r="F22" s="97"/>
      <c r="G22" s="111"/>
    </row>
    <row r="23" spans="1:31" s="92" customFormat="1" ht="22.5" customHeight="1" x14ac:dyDescent="0.25">
      <c r="A23" s="103"/>
      <c r="B23" s="103"/>
      <c r="C23" s="95" t="s">
        <v>120</v>
      </c>
      <c r="D23" s="96">
        <v>0</v>
      </c>
      <c r="E23" s="96">
        <v>389.89</v>
      </c>
      <c r="F23" s="97"/>
      <c r="G23" s="111"/>
    </row>
    <row r="24" spans="1:31" s="83" customFormat="1" ht="57.75" customHeight="1" x14ac:dyDescent="0.25">
      <c r="A24" s="80">
        <v>3</v>
      </c>
      <c r="B24" s="81" t="s">
        <v>88</v>
      </c>
      <c r="C24" s="81" t="s">
        <v>89</v>
      </c>
      <c r="D24" s="82">
        <v>122.83</v>
      </c>
      <c r="E24" s="82">
        <v>1908.33</v>
      </c>
      <c r="F24" s="86">
        <v>1962.08276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1:31" s="93" customFormat="1" ht="20.25" customHeight="1" x14ac:dyDescent="0.25">
      <c r="A25" s="104"/>
      <c r="B25" s="104"/>
      <c r="C25" s="89" t="s">
        <v>110</v>
      </c>
      <c r="D25" s="90">
        <v>0</v>
      </c>
      <c r="E25" s="90">
        <v>1181.79</v>
      </c>
      <c r="F25" s="91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s="93" customFormat="1" ht="25.5" customHeight="1" x14ac:dyDescent="0.25">
      <c r="A26" s="104"/>
      <c r="B26" s="104"/>
      <c r="C26" s="89" t="s">
        <v>111</v>
      </c>
      <c r="D26" s="90">
        <v>0</v>
      </c>
      <c r="E26" s="90">
        <v>726.54</v>
      </c>
      <c r="F26" s="91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1" s="93" customFormat="1" ht="21.75" customHeight="1" x14ac:dyDescent="0.25">
      <c r="A27" s="104"/>
      <c r="B27" s="104"/>
      <c r="C27" s="89" t="s">
        <v>133</v>
      </c>
      <c r="D27" s="90">
        <v>5.81</v>
      </c>
      <c r="E27" s="90">
        <v>0</v>
      </c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s="93" customFormat="1" ht="21.75" customHeight="1" x14ac:dyDescent="0.25">
      <c r="A28" s="104"/>
      <c r="B28" s="104"/>
      <c r="C28" s="89" t="s">
        <v>112</v>
      </c>
      <c r="D28" s="90">
        <v>117.02</v>
      </c>
      <c r="E28" s="90">
        <v>0</v>
      </c>
      <c r="F28" s="91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1" s="83" customFormat="1" ht="44.25" customHeight="1" x14ac:dyDescent="0.25">
      <c r="A29" s="80">
        <v>4</v>
      </c>
      <c r="B29" s="81" t="s">
        <v>94</v>
      </c>
      <c r="C29" s="81" t="s">
        <v>95</v>
      </c>
      <c r="D29" s="82">
        <v>44.32</v>
      </c>
      <c r="E29" s="82">
        <v>2370.64</v>
      </c>
      <c r="F29" s="86">
        <v>1995.80485</v>
      </c>
      <c r="G29" s="79"/>
      <c r="H29" s="9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</row>
    <row r="30" spans="1:31" s="93" customFormat="1" ht="21" customHeight="1" x14ac:dyDescent="0.25">
      <c r="A30" s="104"/>
      <c r="B30" s="104"/>
      <c r="C30" s="89" t="s">
        <v>115</v>
      </c>
      <c r="D30" s="90">
        <v>44.32</v>
      </c>
      <c r="E30" s="90">
        <v>2370.64</v>
      </c>
      <c r="F30" s="91"/>
      <c r="G30" s="99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1" s="83" customFormat="1" ht="44.25" customHeight="1" x14ac:dyDescent="0.25">
      <c r="A31" s="80">
        <v>5</v>
      </c>
      <c r="B31" s="81" t="s">
        <v>121</v>
      </c>
      <c r="C31" s="81" t="s">
        <v>96</v>
      </c>
      <c r="D31" s="82">
        <v>64.44</v>
      </c>
      <c r="E31" s="82">
        <v>4363.91</v>
      </c>
      <c r="F31" s="86">
        <v>4249.8301799999999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</row>
    <row r="32" spans="1:31" s="93" customFormat="1" ht="21.75" customHeight="1" x14ac:dyDescent="0.25">
      <c r="A32" s="104"/>
      <c r="B32" s="104"/>
      <c r="C32" s="89" t="s">
        <v>113</v>
      </c>
      <c r="D32" s="90">
        <v>64.44</v>
      </c>
      <c r="E32" s="90">
        <v>0</v>
      </c>
      <c r="F32" s="91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s="93" customFormat="1" ht="21.75" customHeight="1" x14ac:dyDescent="0.25">
      <c r="A33" s="104"/>
      <c r="B33" s="104"/>
      <c r="C33" s="89" t="s">
        <v>114</v>
      </c>
      <c r="D33" s="90">
        <v>0</v>
      </c>
      <c r="E33" s="90">
        <v>4363.91</v>
      </c>
      <c r="F33" s="91"/>
      <c r="G33" s="94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s="83" customFormat="1" ht="31.5" customHeight="1" x14ac:dyDescent="0.25">
      <c r="A34" s="80">
        <v>6</v>
      </c>
      <c r="B34" s="81" t="s">
        <v>84</v>
      </c>
      <c r="C34" s="81" t="s">
        <v>97</v>
      </c>
      <c r="D34" s="82">
        <v>125.43</v>
      </c>
      <c r="E34" s="82">
        <v>16713.669999999998</v>
      </c>
      <c r="F34" s="86">
        <v>19688.472000000002</v>
      </c>
      <c r="G34" s="79"/>
      <c r="H34" s="98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</row>
    <row r="35" spans="1:31" s="83" customFormat="1" ht="26.25" customHeight="1" x14ac:dyDescent="0.25">
      <c r="A35" s="77"/>
      <c r="B35" s="78"/>
      <c r="C35" s="95" t="s">
        <v>123</v>
      </c>
      <c r="D35" s="96">
        <v>9.7799999999999994</v>
      </c>
      <c r="E35" s="96">
        <v>2318.71</v>
      </c>
      <c r="F35" s="100"/>
      <c r="G35" s="79"/>
      <c r="H35" s="98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</row>
    <row r="36" spans="1:31" s="83" customFormat="1" ht="27" customHeight="1" x14ac:dyDescent="0.25">
      <c r="A36" s="77"/>
      <c r="B36" s="78"/>
      <c r="C36" s="95" t="s">
        <v>124</v>
      </c>
      <c r="D36" s="96">
        <v>14.24</v>
      </c>
      <c r="E36" s="96">
        <v>2210.86</v>
      </c>
      <c r="F36" s="100"/>
      <c r="G36" s="79"/>
      <c r="H36" s="98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</row>
    <row r="37" spans="1:31" s="83" customFormat="1" ht="26.25" customHeight="1" x14ac:dyDescent="0.25">
      <c r="A37" s="77"/>
      <c r="B37" s="78"/>
      <c r="C37" s="95" t="s">
        <v>125</v>
      </c>
      <c r="D37" s="96">
        <v>29.19</v>
      </c>
      <c r="E37" s="96">
        <v>2812.16</v>
      </c>
      <c r="F37" s="100"/>
      <c r="G37" s="79"/>
      <c r="H37" s="98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</row>
    <row r="38" spans="1:31" s="83" customFormat="1" ht="25.5" customHeight="1" x14ac:dyDescent="0.25">
      <c r="A38" s="77"/>
      <c r="B38" s="78"/>
      <c r="C38" s="95" t="s">
        <v>126</v>
      </c>
      <c r="D38" s="96">
        <v>25.39</v>
      </c>
      <c r="E38" s="96">
        <v>2302.23</v>
      </c>
      <c r="F38" s="100"/>
      <c r="G38" s="79"/>
      <c r="H38" s="98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</row>
    <row r="39" spans="1:31" s="83" customFormat="1" ht="25.5" customHeight="1" x14ac:dyDescent="0.25">
      <c r="A39" s="77"/>
      <c r="B39" s="78"/>
      <c r="C39" s="95" t="s">
        <v>127</v>
      </c>
      <c r="D39" s="96">
        <v>0</v>
      </c>
      <c r="E39" s="96">
        <v>1599.78</v>
      </c>
      <c r="F39" s="100"/>
      <c r="G39" s="79"/>
      <c r="H39" s="98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</row>
    <row r="40" spans="1:31" s="83" customFormat="1" ht="26.25" customHeight="1" x14ac:dyDescent="0.25">
      <c r="A40" s="77"/>
      <c r="B40" s="78"/>
      <c r="C40" s="95" t="s">
        <v>128</v>
      </c>
      <c r="D40" s="96">
        <v>18.73</v>
      </c>
      <c r="E40" s="96">
        <v>2782.37</v>
      </c>
      <c r="F40" s="100"/>
      <c r="G40" s="79"/>
      <c r="H40" s="98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</row>
    <row r="41" spans="1:31" s="83" customFormat="1" ht="25.5" customHeight="1" x14ac:dyDescent="0.25">
      <c r="A41" s="77"/>
      <c r="B41" s="78"/>
      <c r="C41" s="95" t="s">
        <v>129</v>
      </c>
      <c r="D41" s="96">
        <v>0</v>
      </c>
      <c r="E41" s="96">
        <v>44.24</v>
      </c>
      <c r="F41" s="100"/>
      <c r="G41" s="79"/>
      <c r="H41" s="98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</row>
    <row r="42" spans="1:31" s="83" customFormat="1" ht="26.25" customHeight="1" x14ac:dyDescent="0.25">
      <c r="A42" s="77"/>
      <c r="B42" s="78"/>
      <c r="C42" s="95" t="s">
        <v>130</v>
      </c>
      <c r="D42" s="96">
        <v>28.1</v>
      </c>
      <c r="E42" s="96">
        <v>2610.19</v>
      </c>
      <c r="F42" s="100"/>
      <c r="G42" s="79"/>
      <c r="H42" s="9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</row>
    <row r="43" spans="1:31" s="83" customFormat="1" ht="20.25" customHeight="1" x14ac:dyDescent="0.25">
      <c r="A43" s="77"/>
      <c r="B43" s="78"/>
      <c r="C43" s="95" t="s">
        <v>131</v>
      </c>
      <c r="D43" s="96">
        <v>0</v>
      </c>
      <c r="E43" s="96">
        <v>33.130000000000003</v>
      </c>
      <c r="F43" s="100"/>
      <c r="G43" s="79"/>
      <c r="H43" s="98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</row>
    <row r="44" spans="1:31" s="83" customFormat="1" ht="31.5" customHeight="1" x14ac:dyDescent="0.25">
      <c r="A44" s="80">
        <v>7</v>
      </c>
      <c r="B44" s="81" t="s">
        <v>117</v>
      </c>
      <c r="C44" s="81" t="s">
        <v>97</v>
      </c>
      <c r="D44" s="82">
        <v>0</v>
      </c>
      <c r="E44" s="82">
        <v>456</v>
      </c>
      <c r="F44" s="86">
        <v>4902.1646499999997</v>
      </c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</row>
    <row r="45" spans="1:31" s="79" customFormat="1" ht="18.75" customHeight="1" x14ac:dyDescent="0.25">
      <c r="A45" s="77"/>
      <c r="B45" s="78"/>
      <c r="C45" s="95" t="s">
        <v>145</v>
      </c>
      <c r="D45" s="96">
        <v>0</v>
      </c>
      <c r="E45" s="96">
        <v>456</v>
      </c>
      <c r="F45" s="100"/>
    </row>
    <row r="46" spans="1:31" ht="21.75" customHeight="1" x14ac:dyDescent="0.25">
      <c r="A46" s="179" t="s">
        <v>20</v>
      </c>
      <c r="B46" s="179"/>
      <c r="C46" s="179"/>
      <c r="D46" s="87">
        <f>SUM(D5+D7+D24+D29+D31+D34+D44)</f>
        <v>998.93000000000006</v>
      </c>
      <c r="E46" s="87">
        <f>SUM(E5+E7+E24+E29+E31+E34+E44)</f>
        <v>39931.269999999997</v>
      </c>
      <c r="F46" s="88">
        <f>SUM(F5:F44)</f>
        <v>44007.700440000001</v>
      </c>
    </row>
  </sheetData>
  <mergeCells count="8">
    <mergeCell ref="D2:F2"/>
    <mergeCell ref="D3:E3"/>
    <mergeCell ref="F3:F4"/>
    <mergeCell ref="A46:C46"/>
    <mergeCell ref="A1:F1"/>
    <mergeCell ref="A2:A4"/>
    <mergeCell ref="B2:B4"/>
    <mergeCell ref="C2:C4"/>
  </mergeCells>
  <pageMargins left="0.39370078740157483" right="0.11811023622047245" top="0.55118110236220474" bottom="0.55118110236220474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workbookViewId="0">
      <selection activeCell="L8" sqref="L8"/>
    </sheetView>
  </sheetViews>
  <sheetFormatPr defaultRowHeight="12.75" x14ac:dyDescent="0.25"/>
  <cols>
    <col min="1" max="1" width="5.28515625" style="105" customWidth="1"/>
    <col min="2" max="2" width="15.85546875" style="105" customWidth="1"/>
    <col min="3" max="3" width="31.140625" style="105" customWidth="1"/>
    <col min="4" max="4" width="9.28515625" style="105" customWidth="1"/>
    <col min="5" max="5" width="9.5703125" style="105" customWidth="1"/>
    <col min="6" max="6" width="12.5703125" style="105" customWidth="1"/>
    <col min="7" max="7" width="9" style="105" customWidth="1"/>
    <col min="8" max="8" width="9.140625" style="105" customWidth="1"/>
    <col min="9" max="9" width="12.42578125" style="105" customWidth="1"/>
    <col min="10" max="10" width="9" style="105" customWidth="1"/>
    <col min="11" max="11" width="9.140625" style="105" customWidth="1"/>
    <col min="12" max="12" width="12.42578125" style="105" customWidth="1"/>
    <col min="13" max="13" width="13.5703125" style="79" customWidth="1"/>
    <col min="14" max="14" width="15.85546875" style="79" customWidth="1"/>
    <col min="15" max="37" width="9.140625" style="79"/>
    <col min="38" max="16384" width="9.140625" style="105"/>
  </cols>
  <sheetData>
    <row r="1" spans="1:37" ht="48.75" customHeight="1" x14ac:dyDescent="0.25">
      <c r="A1" s="180" t="s">
        <v>134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37" ht="12.75" customHeight="1" x14ac:dyDescent="0.25">
      <c r="A2" s="177" t="s">
        <v>63</v>
      </c>
      <c r="B2" s="177" t="s">
        <v>83</v>
      </c>
      <c r="C2" s="177" t="s">
        <v>62</v>
      </c>
      <c r="D2" s="174" t="s">
        <v>86</v>
      </c>
      <c r="E2" s="175"/>
      <c r="F2" s="176"/>
      <c r="G2" s="174" t="s">
        <v>87</v>
      </c>
      <c r="H2" s="175"/>
      <c r="I2" s="176"/>
      <c r="J2" s="174" t="s">
        <v>122</v>
      </c>
      <c r="K2" s="175"/>
      <c r="L2" s="176"/>
    </row>
    <row r="3" spans="1:37" ht="44.25" customHeight="1" x14ac:dyDescent="0.25">
      <c r="A3" s="181"/>
      <c r="B3" s="181"/>
      <c r="C3" s="181"/>
      <c r="D3" s="174" t="s">
        <v>81</v>
      </c>
      <c r="E3" s="176"/>
      <c r="F3" s="177" t="s">
        <v>65</v>
      </c>
      <c r="G3" s="174" t="s">
        <v>81</v>
      </c>
      <c r="H3" s="176"/>
      <c r="I3" s="177" t="s">
        <v>65</v>
      </c>
      <c r="J3" s="174" t="s">
        <v>81</v>
      </c>
      <c r="K3" s="176"/>
      <c r="L3" s="177" t="s">
        <v>65</v>
      </c>
    </row>
    <row r="4" spans="1:37" x14ac:dyDescent="0.25">
      <c r="A4" s="178"/>
      <c r="B4" s="178"/>
      <c r="C4" s="178"/>
      <c r="D4" s="75" t="s">
        <v>90</v>
      </c>
      <c r="E4" s="75" t="s">
        <v>91</v>
      </c>
      <c r="F4" s="178"/>
      <c r="G4" s="75" t="s">
        <v>90</v>
      </c>
      <c r="H4" s="75" t="s">
        <v>91</v>
      </c>
      <c r="I4" s="178"/>
      <c r="J4" s="75" t="s">
        <v>90</v>
      </c>
      <c r="K4" s="75" t="s">
        <v>91</v>
      </c>
      <c r="L4" s="178"/>
    </row>
    <row r="5" spans="1:37" s="83" customFormat="1" ht="42" customHeight="1" x14ac:dyDescent="0.25">
      <c r="A5" s="80">
        <v>1</v>
      </c>
      <c r="B5" s="81" t="s">
        <v>135</v>
      </c>
      <c r="C5" s="81" t="s">
        <v>138</v>
      </c>
      <c r="D5" s="113">
        <v>185.5</v>
      </c>
      <c r="E5" s="84">
        <v>5300</v>
      </c>
      <c r="F5" s="86">
        <v>6824.6229999999996</v>
      </c>
      <c r="G5" s="84">
        <v>185.5</v>
      </c>
      <c r="H5" s="84">
        <v>5461.45</v>
      </c>
      <c r="I5" s="86">
        <v>6824.6229999999996</v>
      </c>
      <c r="J5" s="84">
        <f>SUM(D5-G5)</f>
        <v>0</v>
      </c>
      <c r="K5" s="84">
        <f>SUM(E5-H5)</f>
        <v>-161.44999999999982</v>
      </c>
      <c r="L5" s="86">
        <f>SUM(F5-I5)</f>
        <v>0</v>
      </c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</row>
    <row r="6" spans="1:37" s="79" customFormat="1" ht="22.5" customHeight="1" x14ac:dyDescent="0.25">
      <c r="A6" s="77"/>
      <c r="B6" s="78"/>
      <c r="C6" s="95" t="s">
        <v>136</v>
      </c>
      <c r="D6" s="112"/>
      <c r="E6" s="112"/>
      <c r="F6" s="100"/>
      <c r="G6" s="182">
        <v>185.5</v>
      </c>
      <c r="H6" s="102">
        <v>1469.3</v>
      </c>
      <c r="I6" s="100"/>
      <c r="J6" s="112"/>
      <c r="K6" s="112"/>
      <c r="L6" s="100"/>
    </row>
    <row r="7" spans="1:37" s="92" customFormat="1" ht="20.25" customHeight="1" x14ac:dyDescent="0.25">
      <c r="A7" s="101"/>
      <c r="B7" s="95"/>
      <c r="C7" s="95" t="s">
        <v>137</v>
      </c>
      <c r="D7" s="102"/>
      <c r="E7" s="102"/>
      <c r="F7" s="97"/>
      <c r="G7" s="183"/>
      <c r="H7" s="102">
        <v>3992.15</v>
      </c>
      <c r="I7" s="97"/>
      <c r="J7" s="102"/>
      <c r="K7" s="102"/>
      <c r="L7" s="97"/>
    </row>
    <row r="8" spans="1:37" s="83" customFormat="1" ht="56.25" customHeight="1" x14ac:dyDescent="0.25">
      <c r="A8" s="80">
        <v>2</v>
      </c>
      <c r="B8" s="81" t="s">
        <v>139</v>
      </c>
      <c r="C8" s="81" t="s">
        <v>140</v>
      </c>
      <c r="D8" s="84">
        <v>1087</v>
      </c>
      <c r="E8" s="84">
        <v>20880</v>
      </c>
      <c r="F8" s="86">
        <v>29962.776000000002</v>
      </c>
      <c r="G8" s="84">
        <v>1094.68</v>
      </c>
      <c r="H8" s="84">
        <v>21351.22</v>
      </c>
      <c r="I8" s="86">
        <v>28578.01629</v>
      </c>
      <c r="J8" s="84">
        <f>SUM(D8-G8)</f>
        <v>-7.6800000000000637</v>
      </c>
      <c r="K8" s="84">
        <f>SUM(E8-H8)</f>
        <v>-471.22000000000116</v>
      </c>
      <c r="L8" s="86">
        <f>SUM(F8-I8)</f>
        <v>1384.7597100000021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</row>
    <row r="9" spans="1:37" s="92" customFormat="1" ht="18" customHeight="1" x14ac:dyDescent="0.25">
      <c r="A9" s="103"/>
      <c r="B9" s="103"/>
      <c r="C9" s="95" t="s">
        <v>141</v>
      </c>
      <c r="D9" s="96">
        <v>775</v>
      </c>
      <c r="E9" s="96">
        <v>14640</v>
      </c>
      <c r="F9" s="97"/>
      <c r="G9" s="96">
        <v>778.28</v>
      </c>
      <c r="H9" s="96">
        <v>14924.25</v>
      </c>
      <c r="I9" s="97"/>
      <c r="J9" s="96"/>
      <c r="K9" s="96"/>
      <c r="L9" s="97"/>
      <c r="M9" s="111"/>
    </row>
    <row r="10" spans="1:37" s="92" customFormat="1" ht="18" customHeight="1" x14ac:dyDescent="0.25">
      <c r="A10" s="103"/>
      <c r="B10" s="103"/>
      <c r="C10" s="95" t="s">
        <v>142</v>
      </c>
      <c r="D10" s="96">
        <v>312</v>
      </c>
      <c r="E10" s="96">
        <v>6240</v>
      </c>
      <c r="F10" s="97"/>
      <c r="G10" s="96">
        <v>316.39999999999998</v>
      </c>
      <c r="H10" s="96">
        <v>6426.97</v>
      </c>
      <c r="I10" s="97"/>
      <c r="J10" s="96"/>
      <c r="K10" s="96"/>
      <c r="L10" s="97"/>
      <c r="M10" s="111"/>
    </row>
    <row r="11" spans="1:37" ht="21.75" customHeight="1" x14ac:dyDescent="0.25">
      <c r="A11" s="179" t="s">
        <v>20</v>
      </c>
      <c r="B11" s="179"/>
      <c r="C11" s="179"/>
      <c r="D11" s="87">
        <f t="shared" ref="D11:L11" si="0">SUM(D5+D8)</f>
        <v>1272.5</v>
      </c>
      <c r="E11" s="87">
        <f t="shared" si="0"/>
        <v>26180</v>
      </c>
      <c r="F11" s="88">
        <f t="shared" si="0"/>
        <v>36787.399000000005</v>
      </c>
      <c r="G11" s="87">
        <f t="shared" si="0"/>
        <v>1280.18</v>
      </c>
      <c r="H11" s="87">
        <f t="shared" si="0"/>
        <v>26812.670000000002</v>
      </c>
      <c r="I11" s="88">
        <f t="shared" si="0"/>
        <v>35402.639289999999</v>
      </c>
      <c r="J11" s="87">
        <f t="shared" si="0"/>
        <v>-7.6800000000000637</v>
      </c>
      <c r="K11" s="87">
        <f t="shared" si="0"/>
        <v>-632.67000000000098</v>
      </c>
      <c r="L11" s="88">
        <f t="shared" si="0"/>
        <v>1384.7597100000021</v>
      </c>
    </row>
  </sheetData>
  <mergeCells count="15">
    <mergeCell ref="A11:C11"/>
    <mergeCell ref="G6:G7"/>
    <mergeCell ref="A1:L1"/>
    <mergeCell ref="A2:A4"/>
    <mergeCell ref="B2:B4"/>
    <mergeCell ref="C2:C4"/>
    <mergeCell ref="D2:F2"/>
    <mergeCell ref="G2:I2"/>
    <mergeCell ref="J2:L2"/>
    <mergeCell ref="D3:E3"/>
    <mergeCell ref="F3:F4"/>
    <mergeCell ref="G3:H3"/>
    <mergeCell ref="I3:I4"/>
    <mergeCell ref="J3:K3"/>
    <mergeCell ref="L3:L4"/>
  </mergeCells>
  <pageMargins left="0.39370078740157483" right="0.11811023622047245" top="0.55118110236220474" bottom="0.55118110236220474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workbookViewId="0">
      <selection activeCell="E2" sqref="E2:E4"/>
    </sheetView>
  </sheetViews>
  <sheetFormatPr defaultRowHeight="12.75" x14ac:dyDescent="0.25"/>
  <cols>
    <col min="1" max="1" width="7" style="105" customWidth="1"/>
    <col min="2" max="2" width="35" style="105" customWidth="1"/>
    <col min="3" max="3" width="60.42578125" style="105" customWidth="1"/>
    <col min="4" max="4" width="14.140625" style="105" customWidth="1"/>
    <col min="5" max="5" width="14" style="105" customWidth="1"/>
    <col min="6" max="6" width="13.28515625" style="105" customWidth="1"/>
    <col min="7" max="7" width="13.5703125" style="79" customWidth="1"/>
    <col min="8" max="8" width="15.85546875" style="79" customWidth="1"/>
    <col min="9" max="31" width="9.140625" style="79"/>
    <col min="32" max="16384" width="9.140625" style="105"/>
  </cols>
  <sheetData>
    <row r="1" spans="1:31" ht="67.5" customHeight="1" x14ac:dyDescent="0.25">
      <c r="A1" s="187" t="s">
        <v>144</v>
      </c>
      <c r="B1" s="187"/>
      <c r="C1" s="187"/>
      <c r="D1" s="187"/>
      <c r="E1" s="187"/>
      <c r="F1" s="187"/>
    </row>
    <row r="2" spans="1:31" ht="12.75" customHeight="1" x14ac:dyDescent="0.25">
      <c r="A2" s="184" t="s">
        <v>63</v>
      </c>
      <c r="B2" s="184" t="s">
        <v>83</v>
      </c>
      <c r="C2" s="184" t="s">
        <v>62</v>
      </c>
      <c r="D2" s="184" t="s">
        <v>65</v>
      </c>
      <c r="E2" s="184" t="s">
        <v>65</v>
      </c>
      <c r="F2" s="184" t="s">
        <v>65</v>
      </c>
    </row>
    <row r="3" spans="1:31" ht="43.5" customHeight="1" x14ac:dyDescent="0.25">
      <c r="A3" s="185"/>
      <c r="B3" s="185"/>
      <c r="C3" s="185"/>
      <c r="D3" s="185"/>
      <c r="E3" s="185"/>
      <c r="F3" s="185"/>
    </row>
    <row r="4" spans="1:31" ht="3.75" hidden="1" customHeight="1" x14ac:dyDescent="0.25">
      <c r="A4" s="186"/>
      <c r="B4" s="186"/>
      <c r="C4" s="186"/>
      <c r="D4" s="186"/>
      <c r="E4" s="186"/>
      <c r="F4" s="186"/>
    </row>
    <row r="5" spans="1:31" s="83" customFormat="1" ht="42" customHeight="1" x14ac:dyDescent="0.25">
      <c r="A5" s="114">
        <v>1</v>
      </c>
      <c r="B5" s="115" t="s">
        <v>139</v>
      </c>
      <c r="C5" s="115" t="s">
        <v>140</v>
      </c>
      <c r="D5" s="116">
        <v>29962.776000000002</v>
      </c>
      <c r="E5" s="116">
        <v>28578.01629</v>
      </c>
      <c r="F5" s="116">
        <f>SUM(D5-E5)</f>
        <v>1384.7597100000021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39370078740157483" right="0.11811023622047245" top="0.55118110236220474" bottom="0.55118110236220474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opLeftCell="A28" workbookViewId="0">
      <selection activeCell="C11" sqref="C11"/>
    </sheetView>
  </sheetViews>
  <sheetFormatPr defaultRowHeight="15.75" x14ac:dyDescent="0.25"/>
  <cols>
    <col min="1" max="1" width="5.28515625" style="118" customWidth="1"/>
    <col min="2" max="2" width="22.140625" style="118" customWidth="1"/>
    <col min="3" max="3" width="71.28515625" style="118" customWidth="1"/>
    <col min="4" max="4" width="9.28515625" style="118" hidden="1" customWidth="1"/>
    <col min="5" max="5" width="9.5703125" style="118" hidden="1" customWidth="1"/>
    <col min="6" max="6" width="12.7109375" style="118" hidden="1" customWidth="1"/>
    <col min="7" max="7" width="14.42578125" style="118" customWidth="1"/>
    <col min="8" max="8" width="13.42578125" style="118" customWidth="1"/>
    <col min="9" max="9" width="15" style="118" customWidth="1"/>
    <col min="10" max="10" width="9" style="118" hidden="1" customWidth="1"/>
    <col min="11" max="11" width="9.140625" style="118" hidden="1" customWidth="1"/>
    <col min="12" max="12" width="12.42578125" style="118" hidden="1" customWidth="1"/>
    <col min="13" max="13" width="13.5703125" style="119" customWidth="1"/>
    <col min="14" max="14" width="15.85546875" style="119" customWidth="1"/>
    <col min="15" max="37" width="9.140625" style="119"/>
    <col min="38" max="16384" width="9.140625" style="118"/>
  </cols>
  <sheetData>
    <row r="1" spans="1:37" ht="48.75" customHeight="1" x14ac:dyDescent="0.25">
      <c r="A1" s="192" t="s">
        <v>146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37" ht="12.75" customHeight="1" x14ac:dyDescent="0.25">
      <c r="A2" s="193" t="s">
        <v>63</v>
      </c>
      <c r="B2" s="193" t="s">
        <v>83</v>
      </c>
      <c r="C2" s="193" t="s">
        <v>62</v>
      </c>
      <c r="D2" s="196" t="s">
        <v>86</v>
      </c>
      <c r="E2" s="197"/>
      <c r="F2" s="198"/>
      <c r="G2" s="167" t="s">
        <v>81</v>
      </c>
      <c r="H2" s="167"/>
      <c r="I2" s="189" t="s">
        <v>65</v>
      </c>
      <c r="J2" s="196" t="s">
        <v>122</v>
      </c>
      <c r="K2" s="197"/>
      <c r="L2" s="198"/>
    </row>
    <row r="3" spans="1:37" ht="13.5" customHeight="1" x14ac:dyDescent="0.25">
      <c r="A3" s="194"/>
      <c r="B3" s="194"/>
      <c r="C3" s="194"/>
      <c r="D3" s="196" t="s">
        <v>81</v>
      </c>
      <c r="E3" s="198"/>
      <c r="F3" s="193" t="s">
        <v>65</v>
      </c>
      <c r="G3" s="167"/>
      <c r="H3" s="167"/>
      <c r="I3" s="190"/>
      <c r="J3" s="196" t="s">
        <v>81</v>
      </c>
      <c r="K3" s="198"/>
      <c r="L3" s="193" t="s">
        <v>65</v>
      </c>
    </row>
    <row r="4" spans="1:37" ht="26.25" customHeight="1" x14ac:dyDescent="0.25">
      <c r="A4" s="195"/>
      <c r="B4" s="195"/>
      <c r="C4" s="195"/>
      <c r="D4" s="117" t="s">
        <v>90</v>
      </c>
      <c r="E4" s="117" t="s">
        <v>91</v>
      </c>
      <c r="F4" s="195"/>
      <c r="G4" s="117" t="s">
        <v>90</v>
      </c>
      <c r="H4" s="117" t="s">
        <v>91</v>
      </c>
      <c r="I4" s="191"/>
      <c r="J4" s="117" t="s">
        <v>90</v>
      </c>
      <c r="K4" s="117" t="s">
        <v>91</v>
      </c>
      <c r="L4" s="195"/>
    </row>
    <row r="5" spans="1:37" s="121" customFormat="1" ht="39" customHeight="1" x14ac:dyDescent="0.25">
      <c r="A5" s="114">
        <v>1</v>
      </c>
      <c r="B5" s="115" t="s">
        <v>85</v>
      </c>
      <c r="C5" s="115" t="s">
        <v>92</v>
      </c>
      <c r="D5" s="120">
        <v>295</v>
      </c>
      <c r="E5" s="120">
        <v>430</v>
      </c>
      <c r="F5" s="116">
        <v>950</v>
      </c>
      <c r="G5" s="120">
        <v>0</v>
      </c>
      <c r="H5" s="120">
        <v>1000.01</v>
      </c>
      <c r="I5" s="116">
        <v>727.84100000000001</v>
      </c>
      <c r="J5" s="120">
        <f>SUM(D5-G5)</f>
        <v>295</v>
      </c>
      <c r="K5" s="120">
        <f>SUM(E5-H5)</f>
        <v>-570.01</v>
      </c>
      <c r="L5" s="116">
        <f>SUM(F5-I5)</f>
        <v>222.15899999999999</v>
      </c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</row>
    <row r="6" spans="1:37" s="126" customFormat="1" ht="21" customHeight="1" x14ac:dyDescent="0.25">
      <c r="A6" s="122"/>
      <c r="B6" s="123"/>
      <c r="C6" s="123" t="s">
        <v>132</v>
      </c>
      <c r="D6" s="124"/>
      <c r="E6" s="124"/>
      <c r="F6" s="125"/>
      <c r="G6" s="124">
        <v>75.099999999999994</v>
      </c>
      <c r="H6" s="124">
        <v>1000.01</v>
      </c>
      <c r="I6" s="125"/>
      <c r="J6" s="124"/>
      <c r="K6" s="124"/>
      <c r="L6" s="125"/>
    </row>
    <row r="7" spans="1:37" s="121" customFormat="1" ht="42.75" customHeight="1" x14ac:dyDescent="0.25">
      <c r="A7" s="114">
        <v>2</v>
      </c>
      <c r="B7" s="115" t="s">
        <v>98</v>
      </c>
      <c r="C7" s="115" t="s">
        <v>93</v>
      </c>
      <c r="D7" s="120">
        <v>641.9</v>
      </c>
      <c r="E7" s="120">
        <v>18340</v>
      </c>
      <c r="F7" s="116">
        <v>10481.504999999999</v>
      </c>
      <c r="G7" s="120">
        <v>641.91</v>
      </c>
      <c r="H7" s="120">
        <v>13118.71</v>
      </c>
      <c r="I7" s="116">
        <v>10481.504999999999</v>
      </c>
      <c r="J7" s="120">
        <f>SUM(D7-G7)</f>
        <v>-9.9999999999909051E-3</v>
      </c>
      <c r="K7" s="120">
        <f>SUM(E7-H7)</f>
        <v>5221.2900000000009</v>
      </c>
      <c r="L7" s="116">
        <v>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</row>
    <row r="8" spans="1:37" s="126" customFormat="1" ht="18" customHeight="1" x14ac:dyDescent="0.25">
      <c r="A8" s="127"/>
      <c r="B8" s="127"/>
      <c r="C8" s="123" t="s">
        <v>118</v>
      </c>
      <c r="D8" s="128"/>
      <c r="E8" s="129"/>
      <c r="F8" s="125"/>
      <c r="G8" s="128">
        <v>67.59</v>
      </c>
      <c r="H8" s="128">
        <v>0</v>
      </c>
      <c r="I8" s="125"/>
      <c r="J8" s="128"/>
      <c r="K8" s="128"/>
      <c r="L8" s="125"/>
      <c r="M8" s="130"/>
    </row>
    <row r="9" spans="1:37" s="126" customFormat="1" ht="18" customHeight="1" x14ac:dyDescent="0.25">
      <c r="A9" s="127"/>
      <c r="B9" s="127"/>
      <c r="C9" s="123" t="s">
        <v>99</v>
      </c>
      <c r="D9" s="128"/>
      <c r="E9" s="129"/>
      <c r="F9" s="125"/>
      <c r="G9" s="128">
        <v>173.76</v>
      </c>
      <c r="H9" s="128">
        <v>0</v>
      </c>
      <c r="I9" s="125"/>
      <c r="J9" s="128"/>
      <c r="K9" s="128"/>
      <c r="L9" s="125"/>
      <c r="M9" s="130"/>
      <c r="N9" s="131"/>
    </row>
    <row r="10" spans="1:37" s="126" customFormat="1" ht="18" customHeight="1" x14ac:dyDescent="0.25">
      <c r="A10" s="127"/>
      <c r="B10" s="127"/>
      <c r="C10" s="123" t="s">
        <v>100</v>
      </c>
      <c r="D10" s="128"/>
      <c r="E10" s="129"/>
      <c r="F10" s="125"/>
      <c r="G10" s="128">
        <v>33.85</v>
      </c>
      <c r="H10" s="128">
        <v>0</v>
      </c>
      <c r="I10" s="125"/>
      <c r="J10" s="128"/>
      <c r="K10" s="128"/>
      <c r="L10" s="125"/>
      <c r="M10" s="130"/>
    </row>
    <row r="11" spans="1:37" s="126" customFormat="1" ht="18" customHeight="1" x14ac:dyDescent="0.25">
      <c r="A11" s="127"/>
      <c r="B11" s="127"/>
      <c r="C11" s="123" t="s">
        <v>101</v>
      </c>
      <c r="D11" s="128"/>
      <c r="E11" s="129"/>
      <c r="F11" s="125"/>
      <c r="G11" s="128">
        <v>70.319999999999993</v>
      </c>
      <c r="H11" s="128">
        <v>5476.22</v>
      </c>
      <c r="I11" s="125"/>
      <c r="J11" s="128"/>
      <c r="K11" s="128"/>
      <c r="L11" s="125"/>
      <c r="M11" s="130"/>
    </row>
    <row r="12" spans="1:37" s="126" customFormat="1" ht="18" customHeight="1" x14ac:dyDescent="0.25">
      <c r="A12" s="127"/>
      <c r="B12" s="127"/>
      <c r="C12" s="123" t="s">
        <v>102</v>
      </c>
      <c r="D12" s="128"/>
      <c r="E12" s="129"/>
      <c r="F12" s="125"/>
      <c r="G12" s="128">
        <v>19.72</v>
      </c>
      <c r="H12" s="128">
        <v>0</v>
      </c>
      <c r="I12" s="125"/>
      <c r="J12" s="128"/>
      <c r="K12" s="128"/>
      <c r="L12" s="125"/>
      <c r="M12" s="130"/>
    </row>
    <row r="13" spans="1:37" s="126" customFormat="1" ht="18" customHeight="1" x14ac:dyDescent="0.25">
      <c r="A13" s="127"/>
      <c r="B13" s="127"/>
      <c r="C13" s="123" t="s">
        <v>105</v>
      </c>
      <c r="D13" s="128"/>
      <c r="E13" s="129"/>
      <c r="F13" s="125"/>
      <c r="G13" s="128">
        <v>10.44</v>
      </c>
      <c r="H13" s="128">
        <v>0</v>
      </c>
      <c r="I13" s="125"/>
      <c r="J13" s="128"/>
      <c r="K13" s="128"/>
      <c r="L13" s="125"/>
      <c r="M13" s="130"/>
    </row>
    <row r="14" spans="1:37" s="126" customFormat="1" ht="18" customHeight="1" x14ac:dyDescent="0.25">
      <c r="A14" s="127"/>
      <c r="B14" s="127"/>
      <c r="C14" s="123" t="s">
        <v>119</v>
      </c>
      <c r="D14" s="128"/>
      <c r="E14" s="129"/>
      <c r="F14" s="125"/>
      <c r="G14" s="128">
        <v>17.96</v>
      </c>
      <c r="H14" s="128">
        <v>578.36</v>
      </c>
      <c r="I14" s="125"/>
      <c r="J14" s="128"/>
      <c r="K14" s="128"/>
      <c r="L14" s="125"/>
      <c r="M14" s="130"/>
    </row>
    <row r="15" spans="1:37" s="126" customFormat="1" ht="18" customHeight="1" x14ac:dyDescent="0.25">
      <c r="A15" s="127"/>
      <c r="B15" s="127"/>
      <c r="C15" s="123" t="s">
        <v>107</v>
      </c>
      <c r="D15" s="129"/>
      <c r="E15" s="129"/>
      <c r="F15" s="125"/>
      <c r="G15" s="128">
        <v>73.7</v>
      </c>
      <c r="H15" s="128">
        <v>2492.7800000000002</v>
      </c>
      <c r="I15" s="125"/>
      <c r="J15" s="128"/>
      <c r="K15" s="128"/>
      <c r="L15" s="125"/>
      <c r="M15" s="130"/>
    </row>
    <row r="16" spans="1:37" s="126" customFormat="1" ht="21" customHeight="1" x14ac:dyDescent="0.25">
      <c r="A16" s="127"/>
      <c r="B16" s="127"/>
      <c r="C16" s="123" t="s">
        <v>106</v>
      </c>
      <c r="D16" s="129"/>
      <c r="E16" s="129"/>
      <c r="F16" s="125"/>
      <c r="G16" s="128">
        <v>37.07</v>
      </c>
      <c r="H16" s="128">
        <v>2518.23</v>
      </c>
      <c r="I16" s="125"/>
      <c r="J16" s="128"/>
      <c r="K16" s="128"/>
      <c r="L16" s="125"/>
      <c r="M16" s="130"/>
    </row>
    <row r="17" spans="1:37" s="126" customFormat="1" ht="21" customHeight="1" x14ac:dyDescent="0.25">
      <c r="A17" s="127"/>
      <c r="B17" s="127"/>
      <c r="C17" s="123" t="s">
        <v>143</v>
      </c>
      <c r="D17" s="129"/>
      <c r="E17" s="129"/>
      <c r="F17" s="125"/>
      <c r="G17" s="128">
        <v>31.91</v>
      </c>
      <c r="H17" s="128">
        <v>0</v>
      </c>
      <c r="I17" s="125"/>
      <c r="J17" s="128"/>
      <c r="K17" s="128"/>
      <c r="L17" s="125"/>
      <c r="M17" s="130"/>
    </row>
    <row r="18" spans="1:37" s="126" customFormat="1" ht="21" customHeight="1" x14ac:dyDescent="0.25">
      <c r="A18" s="127"/>
      <c r="B18" s="127"/>
      <c r="C18" s="123" t="s">
        <v>109</v>
      </c>
      <c r="D18" s="129"/>
      <c r="E18" s="129"/>
      <c r="F18" s="125"/>
      <c r="G18" s="128">
        <v>0</v>
      </c>
      <c r="H18" s="128">
        <v>493.86</v>
      </c>
      <c r="I18" s="125"/>
      <c r="J18" s="128"/>
      <c r="K18" s="128"/>
      <c r="L18" s="125"/>
      <c r="M18" s="130"/>
    </row>
    <row r="19" spans="1:37" s="126" customFormat="1" ht="21" customHeight="1" x14ac:dyDescent="0.25">
      <c r="A19" s="127"/>
      <c r="B19" s="127"/>
      <c r="C19" s="123" t="s">
        <v>108</v>
      </c>
      <c r="D19" s="129"/>
      <c r="E19" s="129"/>
      <c r="F19" s="125"/>
      <c r="G19" s="128">
        <v>0</v>
      </c>
      <c r="H19" s="128">
        <v>861.61</v>
      </c>
      <c r="I19" s="125"/>
      <c r="J19" s="128"/>
      <c r="K19" s="128"/>
      <c r="L19" s="125"/>
      <c r="M19" s="130"/>
    </row>
    <row r="20" spans="1:37" s="126" customFormat="1" ht="22.5" customHeight="1" x14ac:dyDescent="0.25">
      <c r="A20" s="127"/>
      <c r="B20" s="127"/>
      <c r="C20" s="123" t="s">
        <v>116</v>
      </c>
      <c r="D20" s="129"/>
      <c r="E20" s="129"/>
      <c r="F20" s="125"/>
      <c r="G20" s="128">
        <v>0</v>
      </c>
      <c r="H20" s="128">
        <v>307.76</v>
      </c>
      <c r="I20" s="125"/>
      <c r="J20" s="128"/>
      <c r="K20" s="128"/>
      <c r="L20" s="125"/>
      <c r="M20" s="130"/>
    </row>
    <row r="21" spans="1:37" s="126" customFormat="1" ht="22.5" customHeight="1" x14ac:dyDescent="0.25">
      <c r="A21" s="127"/>
      <c r="B21" s="127"/>
      <c r="C21" s="123" t="s">
        <v>104</v>
      </c>
      <c r="D21" s="129"/>
      <c r="E21" s="129"/>
      <c r="F21" s="125"/>
      <c r="G21" s="128">
        <v>20.81</v>
      </c>
      <c r="H21" s="128">
        <v>0</v>
      </c>
      <c r="I21" s="125"/>
      <c r="J21" s="128"/>
      <c r="K21" s="128"/>
      <c r="L21" s="125"/>
      <c r="M21" s="130"/>
    </row>
    <row r="22" spans="1:37" s="126" customFormat="1" ht="22.5" customHeight="1" x14ac:dyDescent="0.25">
      <c r="A22" s="127"/>
      <c r="B22" s="127"/>
      <c r="C22" s="123" t="s">
        <v>103</v>
      </c>
      <c r="D22" s="129"/>
      <c r="E22" s="129"/>
      <c r="F22" s="125"/>
      <c r="G22" s="128">
        <v>84.78</v>
      </c>
      <c r="H22" s="128">
        <v>0</v>
      </c>
      <c r="I22" s="125"/>
      <c r="J22" s="128"/>
      <c r="K22" s="128"/>
      <c r="L22" s="125"/>
      <c r="M22" s="130"/>
    </row>
    <row r="23" spans="1:37" s="126" customFormat="1" ht="22.5" customHeight="1" x14ac:dyDescent="0.25">
      <c r="A23" s="127"/>
      <c r="B23" s="127"/>
      <c r="C23" s="123" t="s">
        <v>120</v>
      </c>
      <c r="D23" s="129"/>
      <c r="E23" s="129"/>
      <c r="F23" s="125"/>
      <c r="G23" s="128">
        <v>0</v>
      </c>
      <c r="H23" s="128">
        <v>389.89</v>
      </c>
      <c r="I23" s="125"/>
      <c r="J23" s="128"/>
      <c r="K23" s="128"/>
      <c r="L23" s="125"/>
      <c r="M23" s="130"/>
    </row>
    <row r="24" spans="1:37" s="121" customFormat="1" ht="43.5" customHeight="1" x14ac:dyDescent="0.25">
      <c r="A24" s="114">
        <v>3</v>
      </c>
      <c r="B24" s="115" t="s">
        <v>88</v>
      </c>
      <c r="C24" s="115" t="s">
        <v>89</v>
      </c>
      <c r="D24" s="132">
        <v>390</v>
      </c>
      <c r="E24" s="132">
        <v>1450</v>
      </c>
      <c r="F24" s="116">
        <v>2340.2979999999998</v>
      </c>
      <c r="G24" s="132">
        <v>122.83</v>
      </c>
      <c r="H24" s="132">
        <v>1908.33</v>
      </c>
      <c r="I24" s="116">
        <v>1962.08276</v>
      </c>
      <c r="J24" s="132">
        <f>SUM(D24-G24)</f>
        <v>267.17</v>
      </c>
      <c r="K24" s="132">
        <f>SUM(E24-H24)</f>
        <v>-458.32999999999993</v>
      </c>
      <c r="L24" s="116">
        <f>SUM(F24-I24)</f>
        <v>378.21523999999977</v>
      </c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</row>
    <row r="25" spans="1:37" s="138" customFormat="1" ht="20.25" customHeight="1" x14ac:dyDescent="0.25">
      <c r="A25" s="133"/>
      <c r="B25" s="133"/>
      <c r="C25" s="134" t="s">
        <v>110</v>
      </c>
      <c r="D25" s="135"/>
      <c r="E25" s="135"/>
      <c r="F25" s="136"/>
      <c r="G25" s="137">
        <v>0</v>
      </c>
      <c r="H25" s="137">
        <v>1181.79</v>
      </c>
      <c r="I25" s="136"/>
      <c r="J25" s="137"/>
      <c r="K25" s="137"/>
      <c r="L25" s="13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</row>
    <row r="26" spans="1:37" s="138" customFormat="1" ht="25.5" customHeight="1" x14ac:dyDescent="0.25">
      <c r="A26" s="133"/>
      <c r="B26" s="133"/>
      <c r="C26" s="134" t="s">
        <v>111</v>
      </c>
      <c r="D26" s="135"/>
      <c r="E26" s="135"/>
      <c r="F26" s="136"/>
      <c r="G26" s="137">
        <v>0</v>
      </c>
      <c r="H26" s="137">
        <v>726.54</v>
      </c>
      <c r="I26" s="136"/>
      <c r="J26" s="137"/>
      <c r="K26" s="137"/>
      <c r="L26" s="13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</row>
    <row r="27" spans="1:37" s="138" customFormat="1" ht="21.75" customHeight="1" x14ac:dyDescent="0.25">
      <c r="A27" s="133"/>
      <c r="B27" s="133"/>
      <c r="C27" s="134" t="s">
        <v>133</v>
      </c>
      <c r="D27" s="135"/>
      <c r="E27" s="135"/>
      <c r="F27" s="136"/>
      <c r="G27" s="137">
        <v>5.81</v>
      </c>
      <c r="H27" s="137">
        <v>0</v>
      </c>
      <c r="I27" s="136"/>
      <c r="J27" s="137"/>
      <c r="K27" s="137"/>
      <c r="L27" s="13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</row>
    <row r="28" spans="1:37" s="138" customFormat="1" ht="21.75" customHeight="1" x14ac:dyDescent="0.25">
      <c r="A28" s="133"/>
      <c r="B28" s="133"/>
      <c r="C28" s="134" t="s">
        <v>112</v>
      </c>
      <c r="D28" s="135"/>
      <c r="E28" s="135"/>
      <c r="F28" s="136"/>
      <c r="G28" s="137">
        <v>117.02</v>
      </c>
      <c r="H28" s="137">
        <v>0</v>
      </c>
      <c r="I28" s="136"/>
      <c r="J28" s="137"/>
      <c r="K28" s="137"/>
      <c r="L28" s="13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</row>
    <row r="29" spans="1:37" s="121" customFormat="1" ht="44.25" customHeight="1" x14ac:dyDescent="0.25">
      <c r="A29" s="114">
        <v>4</v>
      </c>
      <c r="B29" s="115" t="s">
        <v>94</v>
      </c>
      <c r="C29" s="115" t="s">
        <v>95</v>
      </c>
      <c r="D29" s="132">
        <v>44.32</v>
      </c>
      <c r="E29" s="132">
        <v>2216</v>
      </c>
      <c r="F29" s="116">
        <v>2611.471</v>
      </c>
      <c r="G29" s="132">
        <v>44.32</v>
      </c>
      <c r="H29" s="132">
        <v>2370.64</v>
      </c>
      <c r="I29" s="116">
        <v>1995.80485</v>
      </c>
      <c r="J29" s="132">
        <f>SUM(D29-G29)</f>
        <v>0</v>
      </c>
      <c r="K29" s="132">
        <f>SUM(E29-H29)</f>
        <v>-154.63999999999987</v>
      </c>
      <c r="L29" s="116">
        <f>SUM(F29-I29)</f>
        <v>615.66615000000002</v>
      </c>
      <c r="M29" s="119"/>
      <c r="N29" s="13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</row>
    <row r="30" spans="1:37" s="138" customFormat="1" ht="21" customHeight="1" x14ac:dyDescent="0.25">
      <c r="A30" s="133"/>
      <c r="B30" s="133"/>
      <c r="C30" s="134" t="s">
        <v>115</v>
      </c>
      <c r="D30" s="137"/>
      <c r="E30" s="137"/>
      <c r="F30" s="136"/>
      <c r="G30" s="137">
        <v>44.32</v>
      </c>
      <c r="H30" s="137">
        <v>2370.64</v>
      </c>
      <c r="I30" s="136"/>
      <c r="J30" s="137"/>
      <c r="K30" s="137"/>
      <c r="L30" s="136"/>
      <c r="M30" s="140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</row>
    <row r="31" spans="1:37" s="121" customFormat="1" ht="44.25" customHeight="1" x14ac:dyDescent="0.25">
      <c r="A31" s="114">
        <v>5</v>
      </c>
      <c r="B31" s="115" t="s">
        <v>121</v>
      </c>
      <c r="C31" s="115" t="s">
        <v>96</v>
      </c>
      <c r="D31" s="132">
        <v>64.02</v>
      </c>
      <c r="E31" s="132">
        <v>4268</v>
      </c>
      <c r="F31" s="116">
        <v>5048.2309999999998</v>
      </c>
      <c r="G31" s="132">
        <v>64.44</v>
      </c>
      <c r="H31" s="132">
        <v>4363.91</v>
      </c>
      <c r="I31" s="116">
        <v>4249.8301799999999</v>
      </c>
      <c r="J31" s="132">
        <f>SUM(D31-G31)</f>
        <v>-0.42000000000000171</v>
      </c>
      <c r="K31" s="132">
        <f>SUM(E31-H31)</f>
        <v>-95.909999999999854</v>
      </c>
      <c r="L31" s="116">
        <f>SUM(F31-I31)</f>
        <v>798.40081999999984</v>
      </c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</row>
    <row r="32" spans="1:37" s="138" customFormat="1" ht="21.75" customHeight="1" x14ac:dyDescent="0.25">
      <c r="A32" s="133"/>
      <c r="B32" s="133"/>
      <c r="C32" s="134" t="s">
        <v>113</v>
      </c>
      <c r="D32" s="137"/>
      <c r="E32" s="137"/>
      <c r="F32" s="136"/>
      <c r="G32" s="137">
        <v>64.44</v>
      </c>
      <c r="H32" s="137">
        <v>0</v>
      </c>
      <c r="I32" s="136"/>
      <c r="J32" s="137"/>
      <c r="K32" s="137"/>
      <c r="L32" s="13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</row>
    <row r="33" spans="1:37" s="138" customFormat="1" ht="21.75" customHeight="1" x14ac:dyDescent="0.25">
      <c r="A33" s="133"/>
      <c r="B33" s="133"/>
      <c r="C33" s="134" t="s">
        <v>114</v>
      </c>
      <c r="D33" s="137"/>
      <c r="E33" s="137"/>
      <c r="F33" s="136"/>
      <c r="G33" s="137">
        <v>0</v>
      </c>
      <c r="H33" s="137">
        <v>4363.91</v>
      </c>
      <c r="I33" s="136"/>
      <c r="J33" s="137"/>
      <c r="K33" s="137"/>
      <c r="L33" s="136"/>
      <c r="M33" s="131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</row>
    <row r="34" spans="1:37" s="121" customFormat="1" ht="31.5" customHeight="1" x14ac:dyDescent="0.25">
      <c r="A34" s="114">
        <v>6</v>
      </c>
      <c r="B34" s="115" t="s">
        <v>84</v>
      </c>
      <c r="C34" s="115" t="s">
        <v>97</v>
      </c>
      <c r="D34" s="132">
        <v>315</v>
      </c>
      <c r="E34" s="132">
        <v>16700</v>
      </c>
      <c r="F34" s="116">
        <v>20000</v>
      </c>
      <c r="G34" s="132">
        <v>125.43</v>
      </c>
      <c r="H34" s="132">
        <v>16713.669999999998</v>
      </c>
      <c r="I34" s="116">
        <v>19688.472000000002</v>
      </c>
      <c r="J34" s="132">
        <f>SUM(D34-G34)</f>
        <v>189.57</v>
      </c>
      <c r="K34" s="132">
        <f>SUM(E34-H34)</f>
        <v>-13.669999999998254</v>
      </c>
      <c r="L34" s="116">
        <f>SUM(F34-I34)</f>
        <v>311.52799999999843</v>
      </c>
      <c r="M34" s="119"/>
      <c r="N34" s="13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</row>
    <row r="35" spans="1:37" s="121" customFormat="1" ht="21" customHeight="1" x14ac:dyDescent="0.25">
      <c r="A35" s="141"/>
      <c r="B35" s="142"/>
      <c r="C35" s="123" t="s">
        <v>123</v>
      </c>
      <c r="D35" s="143"/>
      <c r="E35" s="143"/>
      <c r="F35" s="144"/>
      <c r="G35" s="128">
        <v>9.7799999999999994</v>
      </c>
      <c r="H35" s="128">
        <v>2318.71</v>
      </c>
      <c r="I35" s="144"/>
      <c r="J35" s="143"/>
      <c r="K35" s="143"/>
      <c r="L35" s="144"/>
      <c r="M35" s="119"/>
      <c r="N35" s="13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</row>
    <row r="36" spans="1:37" s="121" customFormat="1" ht="19.5" customHeight="1" x14ac:dyDescent="0.25">
      <c r="A36" s="141"/>
      <c r="B36" s="142"/>
      <c r="C36" s="123" t="s">
        <v>124</v>
      </c>
      <c r="D36" s="143"/>
      <c r="E36" s="143"/>
      <c r="F36" s="144"/>
      <c r="G36" s="128">
        <v>14.24</v>
      </c>
      <c r="H36" s="128">
        <v>2210.86</v>
      </c>
      <c r="I36" s="144"/>
      <c r="J36" s="143"/>
      <c r="K36" s="143"/>
      <c r="L36" s="144"/>
      <c r="M36" s="119"/>
      <c r="N36" s="13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</row>
    <row r="37" spans="1:37" s="121" customFormat="1" ht="20.25" customHeight="1" x14ac:dyDescent="0.25">
      <c r="A37" s="141"/>
      <c r="B37" s="142"/>
      <c r="C37" s="123" t="s">
        <v>125</v>
      </c>
      <c r="D37" s="143"/>
      <c r="E37" s="143"/>
      <c r="F37" s="144"/>
      <c r="G37" s="128">
        <v>29.19</v>
      </c>
      <c r="H37" s="128">
        <v>2812.16</v>
      </c>
      <c r="I37" s="144"/>
      <c r="J37" s="143"/>
      <c r="K37" s="143"/>
      <c r="L37" s="144"/>
      <c r="M37" s="119"/>
      <c r="N37" s="13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</row>
    <row r="38" spans="1:37" s="121" customFormat="1" ht="21" customHeight="1" x14ac:dyDescent="0.25">
      <c r="A38" s="141"/>
      <c r="B38" s="142"/>
      <c r="C38" s="123" t="s">
        <v>126</v>
      </c>
      <c r="D38" s="143"/>
      <c r="E38" s="143"/>
      <c r="F38" s="144"/>
      <c r="G38" s="128">
        <v>25.39</v>
      </c>
      <c r="H38" s="128">
        <v>2302.23</v>
      </c>
      <c r="I38" s="144"/>
      <c r="J38" s="143"/>
      <c r="K38" s="143"/>
      <c r="L38" s="144"/>
      <c r="M38" s="119"/>
      <c r="N38" s="13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</row>
    <row r="39" spans="1:37" s="121" customFormat="1" ht="20.25" customHeight="1" x14ac:dyDescent="0.25">
      <c r="A39" s="141"/>
      <c r="B39" s="142"/>
      <c r="C39" s="123" t="s">
        <v>127</v>
      </c>
      <c r="D39" s="143"/>
      <c r="E39" s="143"/>
      <c r="F39" s="144"/>
      <c r="G39" s="128">
        <v>0</v>
      </c>
      <c r="H39" s="128">
        <v>1599.78</v>
      </c>
      <c r="I39" s="144"/>
      <c r="J39" s="143"/>
      <c r="K39" s="143"/>
      <c r="L39" s="144"/>
      <c r="M39" s="119"/>
      <c r="N39" s="13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</row>
    <row r="40" spans="1:37" s="121" customFormat="1" ht="21.75" customHeight="1" x14ac:dyDescent="0.25">
      <c r="A40" s="141"/>
      <c r="B40" s="142"/>
      <c r="C40" s="123" t="s">
        <v>128</v>
      </c>
      <c r="D40" s="143"/>
      <c r="E40" s="143"/>
      <c r="F40" s="144"/>
      <c r="G40" s="128">
        <v>18.73</v>
      </c>
      <c r="H40" s="128">
        <v>2782.37</v>
      </c>
      <c r="I40" s="144"/>
      <c r="J40" s="143"/>
      <c r="K40" s="143"/>
      <c r="L40" s="144"/>
      <c r="M40" s="119"/>
      <c r="N40" s="13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</row>
    <row r="41" spans="1:37" s="121" customFormat="1" ht="20.25" customHeight="1" x14ac:dyDescent="0.25">
      <c r="A41" s="141"/>
      <c r="B41" s="142"/>
      <c r="C41" s="123" t="s">
        <v>129</v>
      </c>
      <c r="D41" s="143"/>
      <c r="E41" s="143"/>
      <c r="F41" s="144"/>
      <c r="G41" s="128">
        <v>0</v>
      </c>
      <c r="H41" s="128">
        <v>44.24</v>
      </c>
      <c r="I41" s="144"/>
      <c r="J41" s="143"/>
      <c r="K41" s="143"/>
      <c r="L41" s="144"/>
      <c r="M41" s="119"/>
      <c r="N41" s="13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</row>
    <row r="42" spans="1:37" s="121" customFormat="1" ht="21" customHeight="1" x14ac:dyDescent="0.25">
      <c r="A42" s="141"/>
      <c r="B42" s="142"/>
      <c r="C42" s="123" t="s">
        <v>130</v>
      </c>
      <c r="D42" s="143"/>
      <c r="E42" s="143"/>
      <c r="F42" s="144"/>
      <c r="G42" s="128">
        <v>28.1</v>
      </c>
      <c r="H42" s="128">
        <v>2610.19</v>
      </c>
      <c r="I42" s="144"/>
      <c r="J42" s="143"/>
      <c r="K42" s="143"/>
      <c r="L42" s="144"/>
      <c r="M42" s="119"/>
      <c r="N42" s="13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</row>
    <row r="43" spans="1:37" s="121" customFormat="1" ht="20.25" customHeight="1" x14ac:dyDescent="0.25">
      <c r="A43" s="141"/>
      <c r="B43" s="142"/>
      <c r="C43" s="123" t="s">
        <v>131</v>
      </c>
      <c r="D43" s="143"/>
      <c r="E43" s="143"/>
      <c r="F43" s="144"/>
      <c r="G43" s="128">
        <v>0</v>
      </c>
      <c r="H43" s="128">
        <v>33.130000000000003</v>
      </c>
      <c r="I43" s="144"/>
      <c r="J43" s="143"/>
      <c r="K43" s="143"/>
      <c r="L43" s="144"/>
      <c r="M43" s="119"/>
      <c r="N43" s="13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</row>
    <row r="44" spans="1:37" s="121" customFormat="1" ht="36" customHeight="1" x14ac:dyDescent="0.25">
      <c r="A44" s="114">
        <v>7</v>
      </c>
      <c r="B44" s="115" t="s">
        <v>117</v>
      </c>
      <c r="C44" s="115" t="s">
        <v>97</v>
      </c>
      <c r="D44" s="132">
        <v>0</v>
      </c>
      <c r="E44" s="132">
        <v>226</v>
      </c>
      <c r="F44" s="116">
        <v>5084.6350000000002</v>
      </c>
      <c r="G44" s="132">
        <v>0</v>
      </c>
      <c r="H44" s="132">
        <v>452</v>
      </c>
      <c r="I44" s="116">
        <v>4902.1646499999997</v>
      </c>
      <c r="J44" s="132">
        <f>SUM(D44-G44)</f>
        <v>0</v>
      </c>
      <c r="K44" s="132">
        <f>SUM(E44-H44)</f>
        <v>-226</v>
      </c>
      <c r="L44" s="116">
        <f>SUM(F44-I44)</f>
        <v>182.47035000000051</v>
      </c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</row>
    <row r="45" spans="1:37" s="119" customFormat="1" ht="18.75" customHeight="1" x14ac:dyDescent="0.25">
      <c r="A45" s="141"/>
      <c r="B45" s="142"/>
      <c r="C45" s="123" t="s">
        <v>145</v>
      </c>
      <c r="D45" s="143"/>
      <c r="E45" s="143"/>
      <c r="F45" s="144"/>
      <c r="G45" s="128">
        <v>0</v>
      </c>
      <c r="H45" s="128">
        <v>452</v>
      </c>
      <c r="I45" s="144"/>
      <c r="J45" s="143"/>
      <c r="K45" s="143"/>
      <c r="L45" s="144"/>
    </row>
    <row r="46" spans="1:37" ht="21.75" customHeight="1" x14ac:dyDescent="0.25">
      <c r="A46" s="188" t="s">
        <v>20</v>
      </c>
      <c r="B46" s="188"/>
      <c r="C46" s="188"/>
      <c r="D46" s="145">
        <f>SUM(D5:D44)</f>
        <v>1750.24</v>
      </c>
      <c r="E46" s="145">
        <f>SUM(E5:E44)</f>
        <v>43630</v>
      </c>
      <c r="F46" s="146">
        <f>SUM(F5:F44)</f>
        <v>46516.14</v>
      </c>
      <c r="G46" s="145">
        <f>SUM(G5+G7+G24+G29+G31+G34+G44)</f>
        <v>998.93000000000006</v>
      </c>
      <c r="H46" s="145">
        <f>SUM(H5+H7+H24+H29+H31+H34+H44)</f>
        <v>39927.269999999997</v>
      </c>
      <c r="I46" s="146">
        <f>SUM(I5:I44)</f>
        <v>44007.700440000001</v>
      </c>
      <c r="J46" s="145">
        <f>SUM(J5+J7+J24+J29+J31+J34+J44)</f>
        <v>751.31000000000017</v>
      </c>
      <c r="K46" s="145">
        <f>SUM(K5+K7+K24+K29+K31+K34+K44)</f>
        <v>3702.7300000000027</v>
      </c>
      <c r="L46" s="146">
        <f>SUM(L5:L44)</f>
        <v>2508.4395599999984</v>
      </c>
    </row>
  </sheetData>
  <mergeCells count="13">
    <mergeCell ref="A46:C46"/>
    <mergeCell ref="G2:H3"/>
    <mergeCell ref="I2:I4"/>
    <mergeCell ref="A1:L1"/>
    <mergeCell ref="A2:A4"/>
    <mergeCell ref="B2:B4"/>
    <mergeCell ref="C2:C4"/>
    <mergeCell ref="D2:F2"/>
    <mergeCell ref="J2:L2"/>
    <mergeCell ref="D3:E3"/>
    <mergeCell ref="F3:F4"/>
    <mergeCell ref="J3:K3"/>
    <mergeCell ref="L3:L4"/>
  </mergeCells>
  <pageMargins left="0.78740157480314965" right="0.11811023622047245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бюджет</vt:lpstr>
      <vt:lpstr>МДФ</vt:lpstr>
      <vt:lpstr>бюджет (2)</vt:lpstr>
      <vt:lpstr>ремонт дорог</vt:lpstr>
      <vt:lpstr>ремонт УДС</vt:lpstr>
      <vt:lpstr>ремонт АДОМЗ</vt:lpstr>
      <vt:lpstr>не исполнение район</vt:lpstr>
      <vt:lpstr>на сайт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2014-11-05T06:50:44Z</dcterms:modified>
</cp:coreProperties>
</file>