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11355" windowHeight="7935" firstSheet="3" activeTab="8"/>
  </bookViews>
  <sheets>
    <sheet name="таблица 1 дотация на вырав." sheetId="4" r:id="rId1"/>
    <sheet name="таблица 2 дотация на сбалан." sheetId="5" r:id="rId2"/>
    <sheet name="таблица 3 военкомат" sheetId="6" r:id="rId3"/>
    <sheet name="таблица 4 ЗАГС" sheetId="7" r:id="rId4"/>
    <sheet name="Таб.5 ч.3,4 ст3" sheetId="8" r:id="rId5"/>
    <sheet name="Таб. 6 ст.6.7 ч.1,2 ст 8" sheetId="9" r:id="rId6"/>
    <sheet name="Таб.7  ч.4 ст 8" sheetId="10" r:id="rId7"/>
    <sheet name="Таб.8 дороги " sheetId="13" r:id="rId8"/>
    <sheet name="Таб.9 дороги " sheetId="14" r:id="rId9"/>
  </sheets>
  <definedNames>
    <definedName name="_xlnm.Print_Area" localSheetId="7">'Таб.8 дороги '!$A$1:$C$13</definedName>
    <definedName name="_xlnm.Print_Area" localSheetId="8">'Таб.9 дороги '!$A$1:$C$13</definedName>
    <definedName name="_xlnm.Print_Area" localSheetId="0">'таблица 1 дотация на вырав.'!$A$1:$G$23</definedName>
  </definedNames>
  <calcPr calcId="144525"/>
</workbook>
</file>

<file path=xl/calcChain.xml><?xml version="1.0" encoding="utf-8"?>
<calcChain xmlns="http://schemas.openxmlformats.org/spreadsheetml/2006/main">
  <c r="C13" i="14" l="1"/>
  <c r="E31" i="4" s="1"/>
  <c r="B13" i="14"/>
  <c r="B31" i="4" s="1"/>
  <c r="C13" i="13"/>
  <c r="E30" i="4" s="1"/>
  <c r="B13" i="13"/>
  <c r="B30" i="4" s="1"/>
  <c r="C16" i="10"/>
  <c r="B16" i="10"/>
  <c r="C16" i="9"/>
  <c r="B16" i="9"/>
  <c r="C16" i="8"/>
  <c r="B16" i="8"/>
  <c r="C15" i="6" l="1"/>
  <c r="B15" i="6"/>
  <c r="C15" i="7"/>
  <c r="B15" i="7"/>
  <c r="F17" i="4"/>
  <c r="F18" i="4"/>
  <c r="F19" i="4"/>
  <c r="F20" i="4"/>
  <c r="F21" i="4"/>
  <c r="F22" i="4"/>
  <c r="F16" i="4"/>
  <c r="C22" i="4"/>
  <c r="C21" i="4"/>
  <c r="C20" i="4"/>
  <c r="C19" i="4"/>
  <c r="C18" i="4"/>
  <c r="C17" i="4"/>
  <c r="C16" i="4"/>
  <c r="I23" i="4"/>
  <c r="H18" i="4"/>
  <c r="H17" i="4"/>
  <c r="B29" i="4" l="1"/>
  <c r="E29" i="4"/>
  <c r="H23" i="4"/>
  <c r="G23" i="4"/>
  <c r="D23" i="4"/>
  <c r="B22" i="4"/>
  <c r="B21" i="4"/>
  <c r="B20" i="4"/>
  <c r="B19" i="4"/>
  <c r="B18" i="4"/>
  <c r="B17" i="4"/>
  <c r="B16" i="4"/>
  <c r="C11" i="5"/>
  <c r="B11" i="5"/>
  <c r="B23" i="4" l="1"/>
  <c r="E17" i="4"/>
  <c r="E18" i="4"/>
  <c r="E22" i="4"/>
  <c r="C23" i="4"/>
  <c r="E19" i="4"/>
  <c r="E20" i="4"/>
  <c r="E21" i="4"/>
  <c r="B28" i="4" l="1"/>
  <c r="B32" i="4" s="1"/>
  <c r="B27" i="4"/>
  <c r="F23" i="4"/>
  <c r="E16" i="4"/>
  <c r="E23" i="4" s="1"/>
  <c r="E28" i="4" l="1"/>
  <c r="E32" i="4" s="1"/>
  <c r="E27" i="4"/>
</calcChain>
</file>

<file path=xl/sharedStrings.xml><?xml version="1.0" encoding="utf-8"?>
<sst xmlns="http://schemas.openxmlformats.org/spreadsheetml/2006/main" count="148" uniqueCount="54">
  <si>
    <t>Сельское поселение "Приуральское"</t>
  </si>
  <si>
    <t xml:space="preserve">ВСЕГО </t>
  </si>
  <si>
    <t>Наименование поселений</t>
  </si>
  <si>
    <t>к решению Совета муниципального района "Печора"</t>
  </si>
  <si>
    <t>РАСПРЕДЕЛЕНИЕ</t>
  </si>
  <si>
    <t>Сельское поселение "Озерный "</t>
  </si>
  <si>
    <t>Сумма (тыс.руб.)</t>
  </si>
  <si>
    <t>2016 год</t>
  </si>
  <si>
    <t>Приложение 17</t>
  </si>
  <si>
    <t xml:space="preserve">от           2014 года № </t>
  </si>
  <si>
    <t>в том числе</t>
  </si>
  <si>
    <t>за счет субвенции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</si>
  <si>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за счет собственных доходов бюджета МО МР "Печора"</t>
  </si>
  <si>
    <t>Городское поселение "Печора"</t>
  </si>
  <si>
    <t>Городское поселение  "Кожва"</t>
  </si>
  <si>
    <t>Городское поселение  "Путеец "</t>
  </si>
  <si>
    <t>Сельское поселение  "Каджером"</t>
  </si>
  <si>
    <t>Сельское поселение " Чикшино "</t>
  </si>
  <si>
    <t>Распределение межбюджетных трансфертов местным бюджетам в муниципальном районе "Печора" на плановый период 2016 и 2017 годов</t>
  </si>
  <si>
    <t>Таблица 1</t>
  </si>
  <si>
    <t>приложения 17</t>
  </si>
  <si>
    <t>2017 год</t>
  </si>
  <si>
    <t>дотаций на плановый период 2016 и 2017 годов на выравнивание  бюджетной обеспеченности  поселений муниципального района "Печора"</t>
  </si>
  <si>
    <t>Таблица 2</t>
  </si>
  <si>
    <t>Таблица 3</t>
  </si>
  <si>
    <t>Таблица 4</t>
  </si>
  <si>
    <t>Таблица 5</t>
  </si>
  <si>
    <t>Таблица 6</t>
  </si>
  <si>
    <t>Таблица 7</t>
  </si>
  <si>
    <t>численность населения на 01.04.2014</t>
  </si>
  <si>
    <t>численность населения на 01.04.2015</t>
  </si>
  <si>
    <t>Городское поселение  "Печора"</t>
  </si>
  <si>
    <t>Субвенций на плановый период 2016-2017 годов 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 статьи 3 Закона Республики Коми " Об административной ответственности в Республики Коми"</t>
  </si>
  <si>
    <t>Субвенций на плановый период 2016-2017 годов на осуществление первичного воинского учета на территориях, где отсутствуют военные комиссариаты</t>
  </si>
  <si>
    <t>Субвенций  на плановый период 2016 и 2017 годов на осуществление полномочий Российской Федерации по государственной регистрации актов гражданского состояния органами местного самоуправления в Республике Коми</t>
  </si>
  <si>
    <t>Субвенций на плановый период 2016-2017 годов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статьями 6, 7, частями 1 и 2 статьи 8 Закона Республики Коми «Об административной ответственности в Республике Коми»</t>
  </si>
  <si>
    <t>Субвенций на плановый период 2016 и 2017 годов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частью 4 статьи 8 Закона Республики Коми «Об административной ответственности в Республике Коми»</t>
  </si>
  <si>
    <t>дотаций на плановый период 2016 и 2017 годов на поддержку мер по обеспечению сбалансированности местных бюджетов муниципального района "Печора"</t>
  </si>
  <si>
    <t>межбюджетные трансферты</t>
  </si>
  <si>
    <t>дотации</t>
  </si>
  <si>
    <t>субвенции</t>
  </si>
  <si>
    <t>субсидии</t>
  </si>
  <si>
    <t>Таблица 8</t>
  </si>
  <si>
    <t>тыс. рублей</t>
  </si>
  <si>
    <t>Наименование муниципальных образований</t>
  </si>
  <si>
    <t>Сумма</t>
  </si>
  <si>
    <t>Городское поселение "Кожва"</t>
  </si>
  <si>
    <t>Городское поселение "Путеец"</t>
  </si>
  <si>
    <t>ИТОГО</t>
  </si>
  <si>
    <t xml:space="preserve">ИНЫХ МЕЖБЮДЖЕТНЫХ ТРАНСФЕРТОВ НА ПЛАНОВЫЙ ПЕРИОД 2016 и 2017 ГОДОВ  БЮДЖЕТАМ ПОСЕЛЕНИЙ НА ОБЕСПЕЧЕНИЕ ОСУЩЕСТВЛЕНИЯ ДОРОЖНОЙ ДЕЯТЕЛЬНОСТИ ЗА СЧЕТ СРЕДСТВ, ПОСТУПАЮЩИХ ИЗ ФЕДЕРАЛЬНОГО БЮДЖЕТА </t>
  </si>
  <si>
    <t>Таблица 9</t>
  </si>
  <si>
    <t>СУБСИДИЙ БЮДЖЕТАМ ПОСЕЛЕНИЙ НА СОДЕРЖАНИЕ АВТОМОБИЛЬНЫХ ДОРОГ  ОБЩЕГО ПОЛЬЗОВАНИЯ МЕСТНОГО ЗНАЧЕНИЯ  НА ПЛАНОВЫЙ ПЕРИОД 2016 и 2017 ГОДОВ ЗА СЧЕТ СРЕДСТВ РЕСПУБЛИКАНСКОГО БЮДЖЕТА РК</t>
  </si>
  <si>
    <t>иные</t>
  </si>
  <si>
    <t>Приложение 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</si>
</sst>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8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/>
    <xf numFmtId="0" fontId="2" fillId="0" borderId="0" xfId="0" applyFont="1"/>
    <xf numFmtId="0" fontId="2" fillId="0" borderId="3" xfId="0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4" fontId="1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/>
    <xf numFmtId="0" fontId="2" fillId="0" borderId="2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view="pageBreakPreview" zoomScaleSheetLayoutView="100" workbookViewId="0">
      <selection activeCell="E32" sqref="E32"/>
    </sheetView>
  </sheetViews>
  <sheetFormatPr defaultRowHeight="12.75" x14ac:dyDescent="0.2"/>
  <cols>
    <col min="1" max="1" width="39.5703125" customWidth="1"/>
    <col min="2" max="2" width="10.5703125" customWidth="1"/>
    <col min="3" max="3" width="11" customWidth="1"/>
    <col min="6" max="6" width="12.85546875" customWidth="1"/>
  </cols>
  <sheetData>
    <row r="1" spans="1:9" ht="15.75" x14ac:dyDescent="0.25">
      <c r="A1" s="1"/>
      <c r="B1" s="4"/>
      <c r="C1" s="4"/>
      <c r="D1" s="4"/>
      <c r="E1" s="4"/>
      <c r="F1" s="4"/>
      <c r="G1" s="3" t="s">
        <v>8</v>
      </c>
    </row>
    <row r="2" spans="1:9" ht="15.75" x14ac:dyDescent="0.25">
      <c r="A2" s="12"/>
      <c r="B2" s="4"/>
      <c r="C2" s="4"/>
      <c r="D2" s="4"/>
      <c r="E2" s="4"/>
      <c r="F2" s="4"/>
      <c r="G2" s="3" t="s">
        <v>3</v>
      </c>
    </row>
    <row r="3" spans="1:9" ht="15.75" x14ac:dyDescent="0.25">
      <c r="A3" s="12"/>
      <c r="B3" s="4"/>
      <c r="C3" s="4"/>
      <c r="D3" s="4"/>
      <c r="E3" s="4"/>
      <c r="F3" s="4"/>
      <c r="G3" s="3" t="s">
        <v>9</v>
      </c>
    </row>
    <row r="4" spans="1:9" ht="15" x14ac:dyDescent="0.25">
      <c r="A4" s="1"/>
      <c r="B4" s="2"/>
      <c r="C4" s="4"/>
      <c r="D4" s="4"/>
      <c r="E4" s="4"/>
      <c r="F4" s="4"/>
      <c r="G4" s="4"/>
    </row>
    <row r="5" spans="1:9" ht="39.75" customHeight="1" x14ac:dyDescent="0.25">
      <c r="A5" s="36" t="s">
        <v>18</v>
      </c>
      <c r="B5" s="36"/>
      <c r="C5" s="36"/>
      <c r="D5" s="37"/>
      <c r="E5" s="38"/>
      <c r="F5" s="38"/>
      <c r="G5" s="38"/>
    </row>
    <row r="6" spans="1:9" ht="15" x14ac:dyDescent="0.25">
      <c r="A6" s="1"/>
      <c r="B6" s="2"/>
      <c r="C6" s="4"/>
      <c r="D6" s="4"/>
      <c r="E6" s="4"/>
      <c r="F6" s="4"/>
      <c r="G6" s="4"/>
    </row>
    <row r="7" spans="1:9" ht="15.75" x14ac:dyDescent="0.25">
      <c r="A7" s="1"/>
      <c r="B7" s="2"/>
      <c r="C7" s="4"/>
      <c r="D7" s="4"/>
      <c r="E7" s="4"/>
      <c r="F7" s="4"/>
      <c r="G7" s="3" t="s">
        <v>19</v>
      </c>
    </row>
    <row r="8" spans="1:9" ht="15" x14ac:dyDescent="0.25">
      <c r="A8" s="1"/>
      <c r="B8" s="2"/>
      <c r="C8" s="4"/>
      <c r="D8" s="4"/>
      <c r="E8" s="4"/>
      <c r="F8" s="4"/>
      <c r="G8" s="13" t="s">
        <v>20</v>
      </c>
    </row>
    <row r="9" spans="1:9" ht="15" x14ac:dyDescent="0.25">
      <c r="A9" s="1"/>
      <c r="B9" s="2"/>
      <c r="C9" s="4"/>
      <c r="D9" s="4"/>
      <c r="E9" s="4"/>
      <c r="F9" s="4"/>
      <c r="G9" s="4"/>
    </row>
    <row r="10" spans="1:9" ht="16.5" x14ac:dyDescent="0.25">
      <c r="A10" s="36" t="s">
        <v>4</v>
      </c>
      <c r="B10" s="39"/>
      <c r="C10" s="39"/>
      <c r="D10" s="39"/>
      <c r="E10" s="38"/>
      <c r="F10" s="38"/>
      <c r="G10" s="38"/>
    </row>
    <row r="11" spans="1:9" ht="42" customHeight="1" x14ac:dyDescent="0.25">
      <c r="A11" s="40" t="s">
        <v>22</v>
      </c>
      <c r="B11" s="40"/>
      <c r="C11" s="40"/>
      <c r="D11" s="37"/>
      <c r="E11" s="38"/>
      <c r="F11" s="38"/>
      <c r="G11" s="38"/>
    </row>
    <row r="12" spans="1:9" ht="24" customHeight="1" x14ac:dyDescent="0.2">
      <c r="A12" s="12"/>
      <c r="B12" s="12"/>
      <c r="C12" s="12"/>
      <c r="D12" s="5"/>
      <c r="E12" s="4"/>
      <c r="F12" s="4"/>
      <c r="G12" s="4"/>
    </row>
    <row r="13" spans="1:9" ht="15" x14ac:dyDescent="0.25">
      <c r="A13" s="41" t="s">
        <v>2</v>
      </c>
      <c r="B13" s="44" t="s">
        <v>6</v>
      </c>
      <c r="C13" s="45"/>
      <c r="D13" s="45"/>
      <c r="E13" s="45"/>
      <c r="F13" s="45"/>
      <c r="G13" s="45"/>
    </row>
    <row r="14" spans="1:9" ht="12.75" customHeight="1" x14ac:dyDescent="0.25">
      <c r="A14" s="42"/>
      <c r="B14" s="46" t="s">
        <v>7</v>
      </c>
      <c r="C14" s="48" t="s">
        <v>10</v>
      </c>
      <c r="D14" s="49"/>
      <c r="E14" s="46" t="s">
        <v>21</v>
      </c>
      <c r="F14" s="48" t="s">
        <v>10</v>
      </c>
      <c r="G14" s="49"/>
    </row>
    <row r="15" spans="1:9" ht="150" customHeight="1" x14ac:dyDescent="0.2">
      <c r="A15" s="43"/>
      <c r="B15" s="47"/>
      <c r="C15" s="14" t="s">
        <v>11</v>
      </c>
      <c r="D15" s="15" t="s">
        <v>12</v>
      </c>
      <c r="E15" s="47"/>
      <c r="F15" s="14" t="s">
        <v>11</v>
      </c>
      <c r="G15" s="15" t="s">
        <v>12</v>
      </c>
      <c r="H15" s="18" t="s">
        <v>29</v>
      </c>
      <c r="I15" s="18" t="s">
        <v>30</v>
      </c>
    </row>
    <row r="16" spans="1:9" ht="21.75" customHeight="1" x14ac:dyDescent="0.25">
      <c r="A16" s="8" t="s">
        <v>13</v>
      </c>
      <c r="B16" s="16">
        <f t="shared" ref="B16:B22" si="0">C16+D16</f>
        <v>1248.5999999999999</v>
      </c>
      <c r="C16" s="9">
        <f>ROUND((41621*30/1000),1)</f>
        <v>1248.5999999999999</v>
      </c>
      <c r="D16" s="9"/>
      <c r="E16" s="16">
        <f t="shared" ref="E16:E22" si="1">F16+G16</f>
        <v>1233.9000000000001</v>
      </c>
      <c r="F16" s="9">
        <f>ROUND((I16*30/1000),1)</f>
        <v>1233.9000000000001</v>
      </c>
      <c r="G16" s="9"/>
      <c r="H16" s="19">
        <v>41621</v>
      </c>
      <c r="I16" s="19">
        <v>41129</v>
      </c>
    </row>
    <row r="17" spans="1:9" ht="22.5" customHeight="1" x14ac:dyDescent="0.25">
      <c r="A17" s="8" t="s">
        <v>14</v>
      </c>
      <c r="B17" s="16">
        <f t="shared" si="0"/>
        <v>151.69999999999999</v>
      </c>
      <c r="C17" s="9">
        <f>ROUND((5058*30/1000),1)</f>
        <v>151.69999999999999</v>
      </c>
      <c r="D17" s="9"/>
      <c r="E17" s="16">
        <f t="shared" si="1"/>
        <v>149.1</v>
      </c>
      <c r="F17" s="9">
        <f t="shared" ref="F17:F22" si="2">ROUND((I17*30/1000),1)</f>
        <v>149.1</v>
      </c>
      <c r="G17" s="9"/>
      <c r="H17" s="19">
        <f>4132+926</f>
        <v>5058</v>
      </c>
      <c r="I17" s="19">
        <v>4970</v>
      </c>
    </row>
    <row r="18" spans="1:9" ht="30.75" customHeight="1" x14ac:dyDescent="0.25">
      <c r="A18" s="8" t="s">
        <v>15</v>
      </c>
      <c r="B18" s="16">
        <f t="shared" si="0"/>
        <v>83</v>
      </c>
      <c r="C18" s="9">
        <f>ROUND((2767*30/1000),1)</f>
        <v>83</v>
      </c>
      <c r="D18" s="9"/>
      <c r="E18" s="16">
        <f t="shared" si="1"/>
        <v>79.900000000000006</v>
      </c>
      <c r="F18" s="9">
        <f t="shared" si="2"/>
        <v>79.900000000000006</v>
      </c>
      <c r="G18" s="9"/>
      <c r="H18" s="19">
        <f>1049+1718</f>
        <v>2767</v>
      </c>
      <c r="I18" s="19">
        <v>2664</v>
      </c>
    </row>
    <row r="19" spans="1:9" ht="24" customHeight="1" x14ac:dyDescent="0.25">
      <c r="A19" s="8" t="s">
        <v>16</v>
      </c>
      <c r="B19" s="16">
        <f t="shared" si="0"/>
        <v>80</v>
      </c>
      <c r="C19" s="9">
        <f>ROUND((2668*30/1000),1)</f>
        <v>80</v>
      </c>
      <c r="D19" s="9"/>
      <c r="E19" s="16">
        <f t="shared" si="1"/>
        <v>76.900000000000006</v>
      </c>
      <c r="F19" s="9">
        <f t="shared" si="2"/>
        <v>76.900000000000006</v>
      </c>
      <c r="G19" s="9"/>
      <c r="H19" s="19">
        <v>2668</v>
      </c>
      <c r="I19" s="19">
        <v>2562</v>
      </c>
    </row>
    <row r="20" spans="1:9" ht="24" customHeight="1" x14ac:dyDescent="0.25">
      <c r="A20" s="8" t="s">
        <v>5</v>
      </c>
      <c r="B20" s="16">
        <f t="shared" si="0"/>
        <v>3347.2999999999997</v>
      </c>
      <c r="C20" s="9">
        <f>ROUND((1604*30/1000),1)</f>
        <v>48.1</v>
      </c>
      <c r="D20" s="9">
        <v>3299.2</v>
      </c>
      <c r="E20" s="16">
        <f t="shared" si="1"/>
        <v>2762</v>
      </c>
      <c r="F20" s="9">
        <f t="shared" si="2"/>
        <v>47.8</v>
      </c>
      <c r="G20" s="9">
        <v>2714.2</v>
      </c>
      <c r="H20" s="19">
        <v>1604</v>
      </c>
      <c r="I20" s="19">
        <v>1594</v>
      </c>
    </row>
    <row r="21" spans="1:9" ht="24.75" customHeight="1" x14ac:dyDescent="0.25">
      <c r="A21" s="8" t="s">
        <v>0</v>
      </c>
      <c r="B21" s="16">
        <f t="shared" si="0"/>
        <v>915.5</v>
      </c>
      <c r="C21" s="9">
        <f>ROUND((485*30/1000),1)+0.1</f>
        <v>14.7</v>
      </c>
      <c r="D21" s="9">
        <v>900.8</v>
      </c>
      <c r="E21" s="16">
        <f t="shared" si="1"/>
        <v>699.8</v>
      </c>
      <c r="F21" s="9">
        <f t="shared" si="2"/>
        <v>14</v>
      </c>
      <c r="G21" s="9">
        <v>685.8</v>
      </c>
      <c r="H21" s="19">
        <v>485</v>
      </c>
      <c r="I21" s="19">
        <v>465</v>
      </c>
    </row>
    <row r="22" spans="1:9" ht="30" customHeight="1" x14ac:dyDescent="0.25">
      <c r="A22" s="8" t="s">
        <v>17</v>
      </c>
      <c r="B22" s="16">
        <f t="shared" si="0"/>
        <v>23.9</v>
      </c>
      <c r="C22" s="9">
        <f>ROUND((798*30/1000),1)</f>
        <v>23.9</v>
      </c>
      <c r="D22" s="9"/>
      <c r="E22" s="16">
        <f t="shared" si="1"/>
        <v>20.100000000000001</v>
      </c>
      <c r="F22" s="9">
        <f t="shared" si="2"/>
        <v>20.100000000000001</v>
      </c>
      <c r="G22" s="9"/>
      <c r="H22" s="19">
        <v>798</v>
      </c>
      <c r="I22" s="19">
        <v>669</v>
      </c>
    </row>
    <row r="23" spans="1:9" ht="26.25" customHeight="1" x14ac:dyDescent="0.25">
      <c r="A23" s="10" t="s">
        <v>1</v>
      </c>
      <c r="B23" s="16">
        <f t="shared" ref="B23:G23" si="3">SUM(B16:B22)</f>
        <v>5849.9999999999991</v>
      </c>
      <c r="C23" s="16">
        <f t="shared" si="3"/>
        <v>1650</v>
      </c>
      <c r="D23" s="16">
        <f t="shared" si="3"/>
        <v>4200</v>
      </c>
      <c r="E23" s="16">
        <f t="shared" si="3"/>
        <v>5021.7000000000007</v>
      </c>
      <c r="F23" s="16">
        <f t="shared" si="3"/>
        <v>1621.7</v>
      </c>
      <c r="G23" s="16">
        <f t="shared" si="3"/>
        <v>3400</v>
      </c>
      <c r="H23" s="20">
        <f>SUM(H16:H22)</f>
        <v>55001</v>
      </c>
      <c r="I23" s="20">
        <f>SUM(I16:I22)</f>
        <v>54053</v>
      </c>
    </row>
    <row r="27" spans="1:9" x14ac:dyDescent="0.2">
      <c r="A27" t="s">
        <v>38</v>
      </c>
      <c r="B27" s="24">
        <f>B23+'таблица 2 дотация на сбалан.'!B11+'таблица 3 военкомат'!B15+'таблица 4 ЗАГС'!B15+'Таб.5 ч.3,4 ст3'!B16+'Таб. 6 ст.6.7 ч.1,2 ст 8'!B16+'Таб.7  ч.4 ст 8'!B16+'Таб.8 дороги '!B13+'Таб.9 дороги '!B13</f>
        <v>17259.600000000002</v>
      </c>
      <c r="E27" s="24">
        <f>E23+'таблица 2 дотация на сбалан.'!C11+'таблица 3 военкомат'!C15+'таблица 4 ЗАГС'!C15+'Таб.5 ч.3,4 ст3'!C16+'Таб. 6 ст.6.7 ч.1,2 ст 8'!C16+'Таб.7  ч.4 ст 8'!C16+'Таб.8 дороги '!C13+'Таб.9 дороги '!C13</f>
        <v>17595</v>
      </c>
    </row>
    <row r="28" spans="1:9" x14ac:dyDescent="0.2">
      <c r="A28" t="s">
        <v>39</v>
      </c>
      <c r="B28" s="24">
        <f>B23+'таблица 2 дотация на сбалан.'!B11</f>
        <v>13634.8</v>
      </c>
      <c r="E28" s="24">
        <f>E23+'таблица 2 дотация на сбалан.'!C11</f>
        <v>13564.8</v>
      </c>
    </row>
    <row r="29" spans="1:9" x14ac:dyDescent="0.2">
      <c r="A29" t="s">
        <v>40</v>
      </c>
      <c r="B29" s="24">
        <f>'таблица 3 военкомат'!B15+'таблица 4 ЗАГС'!B15+'Таб.5 ч.3,4 ст3'!B16+'Таб. 6 ст.6.7 ч.1,2 ст 8'!B16+'Таб.7  ч.4 ст 8'!B16</f>
        <v>1476.6999999999998</v>
      </c>
      <c r="C29" s="24"/>
      <c r="D29" s="24"/>
      <c r="E29" s="24">
        <f>'таблица 3 военкомат'!C15+'таблица 4 ЗАГС'!C15+'Таб.5 ч.3,4 ст3'!C16+'Таб. 6 ст.6.7 ч.1,2 ст 8'!C16+'Таб.7  ч.4 ст 8'!C16</f>
        <v>1422.8999999999996</v>
      </c>
    </row>
    <row r="30" spans="1:9" x14ac:dyDescent="0.2">
      <c r="A30" t="s">
        <v>41</v>
      </c>
      <c r="B30" s="24">
        <f>'Таб.8 дороги '!B13</f>
        <v>1756.8999999999999</v>
      </c>
      <c r="C30" s="24"/>
      <c r="D30" s="24"/>
      <c r="E30" s="24">
        <f>'Таб.8 дороги '!C13</f>
        <v>1834.1999999999998</v>
      </c>
    </row>
    <row r="31" spans="1:9" x14ac:dyDescent="0.2">
      <c r="A31" t="s">
        <v>52</v>
      </c>
      <c r="B31" s="24">
        <f>'Таб.9 дороги '!B13</f>
        <v>391.2</v>
      </c>
      <c r="C31" s="24"/>
      <c r="D31" s="24"/>
      <c r="E31" s="24">
        <f>'Таб.9 дороги '!C13</f>
        <v>773.1</v>
      </c>
    </row>
    <row r="32" spans="1:9" x14ac:dyDescent="0.2">
      <c r="B32" s="24">
        <f>B28+B29+B30+B31</f>
        <v>17259.600000000002</v>
      </c>
      <c r="C32" s="24"/>
      <c r="D32" s="24"/>
      <c r="E32" s="24">
        <f>E28+E29+E30+E31</f>
        <v>17594.999999999996</v>
      </c>
    </row>
    <row r="33" spans="2:5" x14ac:dyDescent="0.2">
      <c r="B33" s="24"/>
      <c r="C33" s="24"/>
      <c r="D33" s="24"/>
      <c r="E33" s="24"/>
    </row>
  </sheetData>
  <mergeCells count="9">
    <mergeCell ref="A5:G5"/>
    <mergeCell ref="A10:G10"/>
    <mergeCell ref="A11:G11"/>
    <mergeCell ref="A13:A15"/>
    <mergeCell ref="B13:G13"/>
    <mergeCell ref="B14:B15"/>
    <mergeCell ref="C14:D14"/>
    <mergeCell ref="E14:E15"/>
    <mergeCell ref="F14:G14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0" sqref="C10"/>
    </sheetView>
  </sheetViews>
  <sheetFormatPr defaultRowHeight="12.75" x14ac:dyDescent="0.2"/>
  <cols>
    <col min="1" max="1" width="46.85546875" customWidth="1"/>
    <col min="2" max="2" width="17.85546875" customWidth="1"/>
    <col min="3" max="3" width="16.85546875" customWidth="1"/>
  </cols>
  <sheetData>
    <row r="1" spans="1:3" ht="15.75" x14ac:dyDescent="0.25">
      <c r="C1" s="3" t="s">
        <v>23</v>
      </c>
    </row>
    <row r="2" spans="1:3" ht="15.75" x14ac:dyDescent="0.25">
      <c r="C2" s="3" t="s">
        <v>20</v>
      </c>
    </row>
    <row r="4" spans="1:3" ht="16.5" customHeight="1" x14ac:dyDescent="0.25">
      <c r="A4" s="36" t="s">
        <v>4</v>
      </c>
      <c r="B4" s="39"/>
      <c r="C4" s="4"/>
    </row>
    <row r="5" spans="1:3" ht="57.75" customHeight="1" x14ac:dyDescent="0.2">
      <c r="A5" s="50" t="s">
        <v>37</v>
      </c>
      <c r="B5" s="50"/>
      <c r="C5" s="51"/>
    </row>
    <row r="6" spans="1:3" x14ac:dyDescent="0.2">
      <c r="A6" s="5"/>
      <c r="B6" s="6"/>
      <c r="C6" s="4"/>
    </row>
    <row r="7" spans="1:3" ht="15.75" x14ac:dyDescent="0.25">
      <c r="A7" s="52" t="s">
        <v>2</v>
      </c>
      <c r="B7" s="53" t="s">
        <v>6</v>
      </c>
      <c r="C7" s="54"/>
    </row>
    <row r="8" spans="1:3" ht="20.25" customHeight="1" x14ac:dyDescent="0.2">
      <c r="A8" s="52"/>
      <c r="B8" s="7" t="s">
        <v>7</v>
      </c>
      <c r="C8" s="7" t="s">
        <v>21</v>
      </c>
    </row>
    <row r="9" spans="1:3" ht="28.5" customHeight="1" x14ac:dyDescent="0.25">
      <c r="A9" s="8" t="s">
        <v>5</v>
      </c>
      <c r="B9" s="9">
        <v>5445.2</v>
      </c>
      <c r="C9" s="9">
        <v>5961.4</v>
      </c>
    </row>
    <row r="10" spans="1:3" ht="24.75" customHeight="1" x14ac:dyDescent="0.25">
      <c r="A10" s="8" t="s">
        <v>0</v>
      </c>
      <c r="B10" s="9">
        <v>2339.6</v>
      </c>
      <c r="C10" s="9">
        <v>2581.6999999999998</v>
      </c>
    </row>
    <row r="11" spans="1:3" ht="30" customHeight="1" x14ac:dyDescent="0.2">
      <c r="A11" s="10" t="s">
        <v>1</v>
      </c>
      <c r="B11" s="11">
        <f>SUM(B9:B10)</f>
        <v>7784.7999999999993</v>
      </c>
      <c r="C11" s="11">
        <f>SUM(C9:C10)</f>
        <v>8543.0999999999985</v>
      </c>
    </row>
  </sheetData>
  <mergeCells count="4">
    <mergeCell ref="A4:B4"/>
    <mergeCell ref="A5:C5"/>
    <mergeCell ref="A7:A8"/>
    <mergeCell ref="B7:C7"/>
  </mergeCells>
  <pageMargins left="1.21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A5" sqref="A5:C5"/>
    </sheetView>
  </sheetViews>
  <sheetFormatPr defaultRowHeight="12.75" x14ac:dyDescent="0.2"/>
  <cols>
    <col min="1" max="1" width="51.140625" customWidth="1"/>
    <col min="2" max="2" width="15.85546875" customWidth="1"/>
    <col min="3" max="3" width="16.140625" customWidth="1"/>
    <col min="4" max="4" width="19.7109375" customWidth="1"/>
  </cols>
  <sheetData>
    <row r="1" spans="1:4" ht="15.75" x14ac:dyDescent="0.25">
      <c r="C1" s="3" t="s">
        <v>24</v>
      </c>
    </row>
    <row r="2" spans="1:4" ht="15.75" x14ac:dyDescent="0.25">
      <c r="C2" s="3" t="s">
        <v>20</v>
      </c>
    </row>
    <row r="4" spans="1:4" ht="16.5" x14ac:dyDescent="0.25">
      <c r="A4" s="36" t="s">
        <v>4</v>
      </c>
      <c r="B4" s="39"/>
      <c r="C4" s="4"/>
    </row>
    <row r="5" spans="1:4" ht="71.25" customHeight="1" x14ac:dyDescent="0.2">
      <c r="A5" s="55" t="s">
        <v>33</v>
      </c>
      <c r="B5" s="55"/>
      <c r="C5" s="56"/>
      <c r="D5" s="23"/>
    </row>
    <row r="6" spans="1:4" x14ac:dyDescent="0.2">
      <c r="A6" s="5"/>
      <c r="B6" s="6"/>
      <c r="C6" s="4"/>
    </row>
    <row r="7" spans="1:4" ht="15.75" x14ac:dyDescent="0.25">
      <c r="A7" s="52" t="s">
        <v>2</v>
      </c>
      <c r="B7" s="53" t="s">
        <v>6</v>
      </c>
      <c r="C7" s="54"/>
    </row>
    <row r="8" spans="1:4" ht="15.75" x14ac:dyDescent="0.2">
      <c r="A8" s="52"/>
      <c r="B8" s="7" t="s">
        <v>7</v>
      </c>
      <c r="C8" s="7" t="s">
        <v>21</v>
      </c>
    </row>
    <row r="9" spans="1:4" ht="31.5" customHeight="1" x14ac:dyDescent="0.2">
      <c r="A9" s="8" t="s">
        <v>14</v>
      </c>
      <c r="B9" s="7">
        <v>462.3</v>
      </c>
      <c r="C9" s="22">
        <v>441</v>
      </c>
    </row>
    <row r="10" spans="1:4" ht="26.25" customHeight="1" x14ac:dyDescent="0.2">
      <c r="A10" s="8" t="s">
        <v>15</v>
      </c>
      <c r="B10" s="7">
        <v>195.6</v>
      </c>
      <c r="C10" s="7">
        <v>186.6</v>
      </c>
    </row>
    <row r="11" spans="1:4" ht="25.5" customHeight="1" x14ac:dyDescent="0.25">
      <c r="A11" s="8" t="s">
        <v>16</v>
      </c>
      <c r="B11" s="9">
        <v>231.1</v>
      </c>
      <c r="C11" s="9">
        <v>220.5</v>
      </c>
    </row>
    <row r="12" spans="1:4" ht="28.5" customHeight="1" x14ac:dyDescent="0.25">
      <c r="A12" s="8" t="s">
        <v>5</v>
      </c>
      <c r="B12" s="9">
        <v>160</v>
      </c>
      <c r="C12" s="9">
        <v>152.69999999999999</v>
      </c>
    </row>
    <row r="13" spans="1:4" ht="24" customHeight="1" x14ac:dyDescent="0.25">
      <c r="A13" s="8" t="s">
        <v>0</v>
      </c>
      <c r="B13" s="9">
        <v>53.3</v>
      </c>
      <c r="C13" s="9">
        <v>50.9</v>
      </c>
    </row>
    <row r="14" spans="1:4" ht="30.75" customHeight="1" x14ac:dyDescent="0.25">
      <c r="A14" s="8" t="s">
        <v>17</v>
      </c>
      <c r="B14" s="9">
        <v>71.099999999999994</v>
      </c>
      <c r="C14" s="9">
        <v>67.900000000000006</v>
      </c>
    </row>
    <row r="15" spans="1:4" ht="34.5" customHeight="1" x14ac:dyDescent="0.2">
      <c r="A15" s="10" t="s">
        <v>1</v>
      </c>
      <c r="B15" s="11">
        <f>SUM(B11:B14)+B10+B9</f>
        <v>1173.4000000000001</v>
      </c>
      <c r="C15" s="11">
        <f>SUM(C11:C14)+C10+C9</f>
        <v>1119.5999999999999</v>
      </c>
    </row>
  </sheetData>
  <mergeCells count="4">
    <mergeCell ref="A4:B4"/>
    <mergeCell ref="A5:C5"/>
    <mergeCell ref="A7:A8"/>
    <mergeCell ref="B7:C7"/>
  </mergeCells>
  <pageMargins left="1.0900000000000001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A5" sqref="A5:C5"/>
    </sheetView>
  </sheetViews>
  <sheetFormatPr defaultRowHeight="12.75" x14ac:dyDescent="0.2"/>
  <cols>
    <col min="1" max="1" width="47.85546875" customWidth="1"/>
    <col min="2" max="2" width="16.42578125" customWidth="1"/>
    <col min="3" max="3" width="16" customWidth="1"/>
  </cols>
  <sheetData>
    <row r="1" spans="1:3" ht="15.75" x14ac:dyDescent="0.25">
      <c r="C1" s="3" t="s">
        <v>25</v>
      </c>
    </row>
    <row r="2" spans="1:3" ht="15.75" x14ac:dyDescent="0.25">
      <c r="C2" s="3" t="s">
        <v>20</v>
      </c>
    </row>
    <row r="4" spans="1:3" ht="16.5" x14ac:dyDescent="0.25">
      <c r="A4" s="36" t="s">
        <v>4</v>
      </c>
      <c r="B4" s="39"/>
      <c r="C4" s="4"/>
    </row>
    <row r="5" spans="1:3" ht="96" customHeight="1" x14ac:dyDescent="0.2">
      <c r="A5" s="50" t="s">
        <v>34</v>
      </c>
      <c r="B5" s="50"/>
      <c r="C5" s="56"/>
    </row>
    <row r="6" spans="1:3" x14ac:dyDescent="0.2">
      <c r="A6" s="5"/>
      <c r="B6" s="6"/>
      <c r="C6" s="4"/>
    </row>
    <row r="7" spans="1:3" ht="15.75" x14ac:dyDescent="0.25">
      <c r="A7" s="52" t="s">
        <v>2</v>
      </c>
      <c r="B7" s="53" t="s">
        <v>6</v>
      </c>
      <c r="C7" s="54"/>
    </row>
    <row r="8" spans="1:3" ht="15.75" x14ac:dyDescent="0.2">
      <c r="A8" s="52"/>
      <c r="B8" s="7" t="s">
        <v>7</v>
      </c>
      <c r="C8" s="7" t="s">
        <v>21</v>
      </c>
    </row>
    <row r="9" spans="1:3" ht="16.5" x14ac:dyDescent="0.2">
      <c r="A9" s="8" t="s">
        <v>14</v>
      </c>
      <c r="B9" s="7">
        <v>56.6</v>
      </c>
      <c r="C9" s="7">
        <v>56.6</v>
      </c>
    </row>
    <row r="10" spans="1:3" ht="16.5" x14ac:dyDescent="0.2">
      <c r="A10" s="8" t="s">
        <v>15</v>
      </c>
      <c r="B10" s="7">
        <v>30.5</v>
      </c>
      <c r="C10" s="7">
        <v>30.5</v>
      </c>
    </row>
    <row r="11" spans="1:3" ht="16.5" x14ac:dyDescent="0.25">
      <c r="A11" s="8" t="s">
        <v>16</v>
      </c>
      <c r="B11" s="9">
        <v>29.3</v>
      </c>
      <c r="C11" s="9">
        <v>29.3</v>
      </c>
    </row>
    <row r="12" spans="1:3" ht="16.5" x14ac:dyDescent="0.25">
      <c r="A12" s="8" t="s">
        <v>5</v>
      </c>
      <c r="B12" s="9">
        <v>18.399999999999999</v>
      </c>
      <c r="C12" s="9">
        <v>18.399999999999999</v>
      </c>
    </row>
    <row r="13" spans="1:3" ht="16.5" x14ac:dyDescent="0.25">
      <c r="A13" s="8" t="s">
        <v>0</v>
      </c>
      <c r="B13" s="9">
        <v>5.4</v>
      </c>
      <c r="C13" s="9">
        <v>5.4</v>
      </c>
    </row>
    <row r="14" spans="1:3" ht="16.5" x14ac:dyDescent="0.25">
      <c r="A14" s="8" t="s">
        <v>17</v>
      </c>
      <c r="B14" s="9">
        <v>8.3000000000000007</v>
      </c>
      <c r="C14" s="9">
        <v>8.3000000000000007</v>
      </c>
    </row>
    <row r="15" spans="1:3" ht="16.5" x14ac:dyDescent="0.2">
      <c r="A15" s="10" t="s">
        <v>1</v>
      </c>
      <c r="B15" s="11">
        <f>SUM(B11:B14)+B10+B9</f>
        <v>148.5</v>
      </c>
      <c r="C15" s="11">
        <f>SUM(C11:C14)+C10+C9</f>
        <v>148.5</v>
      </c>
    </row>
    <row r="21" spans="1:2" ht="16.5" x14ac:dyDescent="0.2">
      <c r="A21" s="17"/>
      <c r="B21" s="17"/>
    </row>
  </sheetData>
  <mergeCells count="4">
    <mergeCell ref="A4:B4"/>
    <mergeCell ref="A5:C5"/>
    <mergeCell ref="A7:A8"/>
    <mergeCell ref="B7:C7"/>
  </mergeCells>
  <pageMargins left="1.19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B13" sqref="B13"/>
    </sheetView>
  </sheetViews>
  <sheetFormatPr defaultRowHeight="12.75" x14ac:dyDescent="0.2"/>
  <cols>
    <col min="1" max="1" width="52.5703125" customWidth="1"/>
    <col min="2" max="2" width="14.28515625" customWidth="1"/>
    <col min="3" max="3" width="14.7109375" customWidth="1"/>
  </cols>
  <sheetData>
    <row r="1" spans="1:3" ht="15.75" x14ac:dyDescent="0.25">
      <c r="C1" s="3" t="s">
        <v>26</v>
      </c>
    </row>
    <row r="2" spans="1:3" ht="15.75" x14ac:dyDescent="0.25">
      <c r="C2" s="3" t="s">
        <v>20</v>
      </c>
    </row>
    <row r="4" spans="1:3" ht="16.5" x14ac:dyDescent="0.25">
      <c r="A4" s="36" t="s">
        <v>4</v>
      </c>
      <c r="B4" s="39"/>
      <c r="C4" s="4"/>
    </row>
    <row r="5" spans="1:3" ht="141" customHeight="1" x14ac:dyDescent="0.2">
      <c r="A5" s="50" t="s">
        <v>32</v>
      </c>
      <c r="B5" s="50"/>
      <c r="C5" s="56"/>
    </row>
    <row r="6" spans="1:3" x14ac:dyDescent="0.2">
      <c r="A6" s="5"/>
      <c r="B6" s="6"/>
      <c r="C6" s="4"/>
    </row>
    <row r="7" spans="1:3" ht="15.75" x14ac:dyDescent="0.25">
      <c r="A7" s="52" t="s">
        <v>2</v>
      </c>
      <c r="B7" s="53" t="s">
        <v>6</v>
      </c>
      <c r="C7" s="54"/>
    </row>
    <row r="8" spans="1:3" ht="15.75" x14ac:dyDescent="0.2">
      <c r="A8" s="52"/>
      <c r="B8" s="7" t="s">
        <v>7</v>
      </c>
      <c r="C8" s="7" t="s">
        <v>21</v>
      </c>
    </row>
    <row r="9" spans="1:3" ht="16.5" x14ac:dyDescent="0.2">
      <c r="A9" s="8" t="s">
        <v>31</v>
      </c>
      <c r="B9" s="21">
        <v>7.4</v>
      </c>
      <c r="C9" s="21">
        <v>7.4</v>
      </c>
    </row>
    <row r="10" spans="1:3" ht="16.5" x14ac:dyDescent="0.2">
      <c r="A10" s="8" t="s">
        <v>14</v>
      </c>
      <c r="B10" s="7">
        <v>7.4</v>
      </c>
      <c r="C10" s="7">
        <v>7.4</v>
      </c>
    </row>
    <row r="11" spans="1:3" ht="16.5" x14ac:dyDescent="0.2">
      <c r="A11" s="8" t="s">
        <v>15</v>
      </c>
      <c r="B11" s="7">
        <v>7.4</v>
      </c>
      <c r="C11" s="7">
        <v>7.4</v>
      </c>
    </row>
    <row r="12" spans="1:3" ht="16.5" x14ac:dyDescent="0.25">
      <c r="A12" s="8" t="s">
        <v>16</v>
      </c>
      <c r="B12" s="9">
        <v>7.4</v>
      </c>
      <c r="C12" s="9">
        <v>7.4</v>
      </c>
    </row>
    <row r="13" spans="1:3" ht="16.5" x14ac:dyDescent="0.25">
      <c r="A13" s="8" t="s">
        <v>5</v>
      </c>
      <c r="B13" s="9">
        <v>7.4</v>
      </c>
      <c r="C13" s="9">
        <v>7.4</v>
      </c>
    </row>
    <row r="14" spans="1:3" ht="16.5" x14ac:dyDescent="0.25">
      <c r="A14" s="8" t="s">
        <v>0</v>
      </c>
      <c r="B14" s="9">
        <v>7.3</v>
      </c>
      <c r="C14" s="9">
        <v>7.3</v>
      </c>
    </row>
    <row r="15" spans="1:3" ht="16.5" x14ac:dyDescent="0.25">
      <c r="A15" s="8" t="s">
        <v>17</v>
      </c>
      <c r="B15" s="9">
        <v>7.3</v>
      </c>
      <c r="C15" s="9">
        <v>7.3</v>
      </c>
    </row>
    <row r="16" spans="1:3" ht="30" customHeight="1" x14ac:dyDescent="0.2">
      <c r="A16" s="10" t="s">
        <v>1</v>
      </c>
      <c r="B16" s="11">
        <f>SUM(B12:B15)+B9+B10+B11</f>
        <v>51.6</v>
      </c>
      <c r="C16" s="11">
        <f>SUM(C12:C15)+C9+C10+C11</f>
        <v>51.6</v>
      </c>
    </row>
  </sheetData>
  <mergeCells count="4">
    <mergeCell ref="A4:B4"/>
    <mergeCell ref="A5:C5"/>
    <mergeCell ref="A7:A8"/>
    <mergeCell ref="B7:C7"/>
  </mergeCells>
  <pageMargins left="1.23" right="0.70866141732283472" top="0.98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B14" sqref="B14"/>
    </sheetView>
  </sheetViews>
  <sheetFormatPr defaultRowHeight="12.75" x14ac:dyDescent="0.2"/>
  <cols>
    <col min="1" max="1" width="49.7109375" customWidth="1"/>
    <col min="2" max="2" width="15.140625" customWidth="1"/>
    <col min="3" max="3" width="15.5703125" customWidth="1"/>
  </cols>
  <sheetData>
    <row r="1" spans="1:3" ht="15.75" x14ac:dyDescent="0.25">
      <c r="C1" s="3" t="s">
        <v>27</v>
      </c>
    </row>
    <row r="2" spans="1:3" ht="15.75" x14ac:dyDescent="0.25">
      <c r="C2" s="3" t="s">
        <v>20</v>
      </c>
    </row>
    <row r="4" spans="1:3" ht="16.5" x14ac:dyDescent="0.25">
      <c r="A4" s="36" t="s">
        <v>4</v>
      </c>
      <c r="B4" s="39"/>
      <c r="C4" s="4"/>
    </row>
    <row r="5" spans="1:3" ht="122.25" customHeight="1" x14ac:dyDescent="0.2">
      <c r="A5" s="50" t="s">
        <v>35</v>
      </c>
      <c r="B5" s="50"/>
      <c r="C5" s="56"/>
    </row>
    <row r="6" spans="1:3" x14ac:dyDescent="0.2">
      <c r="A6" s="5"/>
      <c r="B6" s="6"/>
      <c r="C6" s="4"/>
    </row>
    <row r="7" spans="1:3" ht="15.75" x14ac:dyDescent="0.25">
      <c r="A7" s="52" t="s">
        <v>2</v>
      </c>
      <c r="B7" s="53" t="s">
        <v>6</v>
      </c>
      <c r="C7" s="54"/>
    </row>
    <row r="8" spans="1:3" ht="15.75" x14ac:dyDescent="0.2">
      <c r="A8" s="52"/>
      <c r="B8" s="7" t="s">
        <v>7</v>
      </c>
      <c r="C8" s="7" t="s">
        <v>21</v>
      </c>
    </row>
    <row r="9" spans="1:3" ht="30.75" customHeight="1" x14ac:dyDescent="0.2">
      <c r="A9" s="8" t="s">
        <v>31</v>
      </c>
      <c r="B9" s="21">
        <v>7.3</v>
      </c>
      <c r="C9" s="21">
        <v>7.3</v>
      </c>
    </row>
    <row r="10" spans="1:3" ht="35.25" customHeight="1" x14ac:dyDescent="0.2">
      <c r="A10" s="8" t="s">
        <v>14</v>
      </c>
      <c r="B10" s="7">
        <v>7.4</v>
      </c>
      <c r="C10" s="7">
        <v>7.4</v>
      </c>
    </row>
    <row r="11" spans="1:3" ht="28.5" customHeight="1" x14ac:dyDescent="0.2">
      <c r="A11" s="8" t="s">
        <v>15</v>
      </c>
      <c r="B11" s="7">
        <v>7.4</v>
      </c>
      <c r="C11" s="7">
        <v>7.4</v>
      </c>
    </row>
    <row r="12" spans="1:3" ht="34.5" customHeight="1" x14ac:dyDescent="0.25">
      <c r="A12" s="8" t="s">
        <v>16</v>
      </c>
      <c r="B12" s="9">
        <v>7.3</v>
      </c>
      <c r="C12" s="9">
        <v>7.3</v>
      </c>
    </row>
    <row r="13" spans="1:3" ht="30" customHeight="1" x14ac:dyDescent="0.25">
      <c r="A13" s="8" t="s">
        <v>5</v>
      </c>
      <c r="B13" s="9">
        <v>7.4</v>
      </c>
      <c r="C13" s="9">
        <v>7.4</v>
      </c>
    </row>
    <row r="14" spans="1:3" ht="24.75" customHeight="1" x14ac:dyDescent="0.25">
      <c r="A14" s="8" t="s">
        <v>0</v>
      </c>
      <c r="B14" s="9">
        <v>7.4</v>
      </c>
      <c r="C14" s="9">
        <v>7.4</v>
      </c>
    </row>
    <row r="15" spans="1:3" ht="30" customHeight="1" x14ac:dyDescent="0.25">
      <c r="A15" s="8" t="s">
        <v>17</v>
      </c>
      <c r="B15" s="9">
        <v>7.4</v>
      </c>
      <c r="C15" s="9">
        <v>7.4</v>
      </c>
    </row>
    <row r="16" spans="1:3" ht="33" customHeight="1" x14ac:dyDescent="0.2">
      <c r="A16" s="10" t="s">
        <v>1</v>
      </c>
      <c r="B16" s="11">
        <f>SUM(B12:B15)+B9+B10+B11</f>
        <v>51.599999999999994</v>
      </c>
      <c r="C16" s="11">
        <f>SUM(C12:C15)+C9+C10+C11</f>
        <v>51.599999999999994</v>
      </c>
    </row>
  </sheetData>
  <mergeCells count="4">
    <mergeCell ref="A4:B4"/>
    <mergeCell ref="A5:C5"/>
    <mergeCell ref="A7:A8"/>
    <mergeCell ref="B7:C7"/>
  </mergeCells>
  <pageMargins left="1.29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view="pageBreakPreview" zoomScaleNormal="100" zoomScaleSheetLayoutView="100" workbookViewId="0">
      <selection activeCell="A5" sqref="A5:C5"/>
    </sheetView>
  </sheetViews>
  <sheetFormatPr defaultRowHeight="12.75" x14ac:dyDescent="0.2"/>
  <cols>
    <col min="1" max="1" width="48.5703125" customWidth="1"/>
    <col min="2" max="2" width="17" customWidth="1"/>
    <col min="3" max="3" width="17.42578125" customWidth="1"/>
  </cols>
  <sheetData>
    <row r="1" spans="1:3" ht="15.75" x14ac:dyDescent="0.25">
      <c r="C1" s="3" t="s">
        <v>28</v>
      </c>
    </row>
    <row r="2" spans="1:3" ht="15.75" x14ac:dyDescent="0.25">
      <c r="C2" s="3" t="s">
        <v>20</v>
      </c>
    </row>
    <row r="4" spans="1:3" ht="16.5" x14ac:dyDescent="0.25">
      <c r="A4" s="36" t="s">
        <v>4</v>
      </c>
      <c r="B4" s="39"/>
      <c r="C4" s="4"/>
    </row>
    <row r="5" spans="1:3" ht="144.75" customHeight="1" x14ac:dyDescent="0.2">
      <c r="A5" s="50" t="s">
        <v>36</v>
      </c>
      <c r="B5" s="50"/>
      <c r="C5" s="56"/>
    </row>
    <row r="6" spans="1:3" x14ac:dyDescent="0.2">
      <c r="A6" s="5"/>
      <c r="B6" s="6"/>
      <c r="C6" s="4"/>
    </row>
    <row r="7" spans="1:3" ht="15.75" x14ac:dyDescent="0.25">
      <c r="A7" s="52" t="s">
        <v>2</v>
      </c>
      <c r="B7" s="53" t="s">
        <v>6</v>
      </c>
      <c r="C7" s="54"/>
    </row>
    <row r="8" spans="1:3" ht="15.75" x14ac:dyDescent="0.2">
      <c r="A8" s="52"/>
      <c r="B8" s="7" t="s">
        <v>7</v>
      </c>
      <c r="C8" s="7" t="s">
        <v>21</v>
      </c>
    </row>
    <row r="9" spans="1:3" ht="16.5" x14ac:dyDescent="0.2">
      <c r="A9" s="8" t="s">
        <v>31</v>
      </c>
      <c r="B9" s="21">
        <v>7.4</v>
      </c>
      <c r="C9" s="21">
        <v>7.4</v>
      </c>
    </row>
    <row r="10" spans="1:3" ht="16.5" x14ac:dyDescent="0.2">
      <c r="A10" s="8" t="s">
        <v>14</v>
      </c>
      <c r="B10" s="7">
        <v>7.4</v>
      </c>
      <c r="C10" s="7">
        <v>7.4</v>
      </c>
    </row>
    <row r="11" spans="1:3" ht="16.5" x14ac:dyDescent="0.2">
      <c r="A11" s="8" t="s">
        <v>15</v>
      </c>
      <c r="B11" s="7">
        <v>7.3</v>
      </c>
      <c r="C11" s="7">
        <v>7.3</v>
      </c>
    </row>
    <row r="12" spans="1:3" ht="16.5" x14ac:dyDescent="0.25">
      <c r="A12" s="8" t="s">
        <v>16</v>
      </c>
      <c r="B12" s="9">
        <v>7.4</v>
      </c>
      <c r="C12" s="9">
        <v>7.4</v>
      </c>
    </row>
    <row r="13" spans="1:3" ht="16.5" x14ac:dyDescent="0.25">
      <c r="A13" s="8" t="s">
        <v>5</v>
      </c>
      <c r="B13" s="9">
        <v>7.3</v>
      </c>
      <c r="C13" s="9">
        <v>7.3</v>
      </c>
    </row>
    <row r="14" spans="1:3" ht="16.5" x14ac:dyDescent="0.25">
      <c r="A14" s="8" t="s">
        <v>0</v>
      </c>
      <c r="B14" s="9">
        <v>7.4</v>
      </c>
      <c r="C14" s="9">
        <v>7.4</v>
      </c>
    </row>
    <row r="15" spans="1:3" ht="16.5" x14ac:dyDescent="0.25">
      <c r="A15" s="8" t="s">
        <v>17</v>
      </c>
      <c r="B15" s="9">
        <v>7.4</v>
      </c>
      <c r="C15" s="9">
        <v>7.4</v>
      </c>
    </row>
    <row r="16" spans="1:3" ht="30" customHeight="1" x14ac:dyDescent="0.2">
      <c r="A16" s="10" t="s">
        <v>1</v>
      </c>
      <c r="B16" s="11">
        <f>SUM(B12:B15)+B9+B10+B11</f>
        <v>51.599999999999994</v>
      </c>
      <c r="C16" s="11">
        <f>SUM(C12:C15)+C9+C10+C11</f>
        <v>51.599999999999994</v>
      </c>
    </row>
  </sheetData>
  <mergeCells count="4">
    <mergeCell ref="A4:B4"/>
    <mergeCell ref="A5:C5"/>
    <mergeCell ref="A7:A8"/>
    <mergeCell ref="B7:C7"/>
  </mergeCells>
  <pageMargins left="1.1417322834645669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view="pageBreakPreview" zoomScaleNormal="100" zoomScaleSheetLayoutView="100" workbookViewId="0">
      <selection activeCell="B8" sqref="B8:C8"/>
    </sheetView>
  </sheetViews>
  <sheetFormatPr defaultRowHeight="12.75" x14ac:dyDescent="0.2"/>
  <cols>
    <col min="1" max="1" width="44.28515625" customWidth="1"/>
    <col min="2" max="2" width="15" customWidth="1"/>
    <col min="3" max="3" width="15.28515625" customWidth="1"/>
  </cols>
  <sheetData>
    <row r="1" spans="1:6" ht="15.75" x14ac:dyDescent="0.25">
      <c r="B1" s="59" t="s">
        <v>42</v>
      </c>
      <c r="C1" s="59"/>
    </row>
    <row r="2" spans="1:6" ht="15.75" x14ac:dyDescent="0.25">
      <c r="A2" s="27"/>
      <c r="B2" s="59" t="s">
        <v>53</v>
      </c>
      <c r="C2" s="59"/>
    </row>
    <row r="3" spans="1:6" ht="15" x14ac:dyDescent="0.25">
      <c r="A3" s="27"/>
      <c r="B3" s="34"/>
    </row>
    <row r="4" spans="1:6" x14ac:dyDescent="0.2">
      <c r="B4" s="33"/>
    </row>
    <row r="5" spans="1:6" ht="16.5" x14ac:dyDescent="0.25">
      <c r="A5" s="36" t="s">
        <v>4</v>
      </c>
      <c r="B5" s="36"/>
      <c r="C5" s="36"/>
    </row>
    <row r="6" spans="1:6" ht="78.75" customHeight="1" x14ac:dyDescent="0.2">
      <c r="A6" s="50" t="s">
        <v>51</v>
      </c>
      <c r="B6" s="50"/>
      <c r="C6" s="56"/>
      <c r="D6" s="50"/>
      <c r="E6" s="50"/>
      <c r="F6" s="56"/>
    </row>
    <row r="7" spans="1:6" ht="15.75" x14ac:dyDescent="0.25">
      <c r="A7" s="28"/>
      <c r="B7" s="3" t="s">
        <v>43</v>
      </c>
    </row>
    <row r="8" spans="1:6" ht="31.5" customHeight="1" x14ac:dyDescent="0.2">
      <c r="A8" s="41" t="s">
        <v>44</v>
      </c>
      <c r="B8" s="53" t="s">
        <v>45</v>
      </c>
      <c r="C8" s="58"/>
    </row>
    <row r="9" spans="1:6" ht="15.75" x14ac:dyDescent="0.2">
      <c r="A9" s="57"/>
      <c r="B9" s="26" t="s">
        <v>7</v>
      </c>
      <c r="C9" s="26" t="s">
        <v>21</v>
      </c>
    </row>
    <row r="10" spans="1:6" ht="15.75" x14ac:dyDescent="0.2">
      <c r="A10" s="29" t="s">
        <v>13</v>
      </c>
      <c r="B10" s="30">
        <v>1174.0999999999999</v>
      </c>
      <c r="C10" s="30">
        <v>1225.8</v>
      </c>
    </row>
    <row r="11" spans="1:6" ht="15.75" x14ac:dyDescent="0.2">
      <c r="A11" s="29" t="s">
        <v>46</v>
      </c>
      <c r="B11" s="25">
        <v>369.2</v>
      </c>
      <c r="C11" s="25">
        <v>385.4</v>
      </c>
    </row>
    <row r="12" spans="1:6" ht="15.75" x14ac:dyDescent="0.2">
      <c r="A12" s="29" t="s">
        <v>47</v>
      </c>
      <c r="B12" s="31">
        <v>213.6</v>
      </c>
      <c r="C12" s="31">
        <v>223</v>
      </c>
    </row>
    <row r="13" spans="1:6" ht="15.75" x14ac:dyDescent="0.2">
      <c r="A13" s="32" t="s">
        <v>48</v>
      </c>
      <c r="B13" s="35">
        <f>B10+B11+B12</f>
        <v>1756.8999999999999</v>
      </c>
      <c r="C13" s="35">
        <f>C10+C11+C12</f>
        <v>1834.1999999999998</v>
      </c>
    </row>
  </sheetData>
  <mergeCells count="7">
    <mergeCell ref="D6:F6"/>
    <mergeCell ref="A8:A9"/>
    <mergeCell ref="B8:C8"/>
    <mergeCell ref="B1:C1"/>
    <mergeCell ref="B2:C2"/>
    <mergeCell ref="A5:C5"/>
    <mergeCell ref="A6:C6"/>
  </mergeCells>
  <pageMargins left="1.1417322834645669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view="pageBreakPreview" zoomScaleNormal="100" zoomScaleSheetLayoutView="100" workbookViewId="0">
      <selection activeCell="A6" sqref="A6:C6"/>
    </sheetView>
  </sheetViews>
  <sheetFormatPr defaultRowHeight="12.75" x14ac:dyDescent="0.2"/>
  <cols>
    <col min="1" max="1" width="44.28515625" customWidth="1"/>
    <col min="2" max="2" width="15" customWidth="1"/>
    <col min="3" max="3" width="15.28515625" customWidth="1"/>
  </cols>
  <sheetData>
    <row r="1" spans="1:6" ht="15.75" x14ac:dyDescent="0.25">
      <c r="B1" s="59" t="s">
        <v>50</v>
      </c>
      <c r="C1" s="59"/>
    </row>
    <row r="2" spans="1:6" ht="15.75" x14ac:dyDescent="0.25">
      <c r="A2" s="27"/>
      <c r="B2" s="59" t="s">
        <v>53</v>
      </c>
      <c r="C2" s="59"/>
    </row>
    <row r="3" spans="1:6" ht="15" x14ac:dyDescent="0.25">
      <c r="A3" s="27"/>
      <c r="B3" s="34"/>
    </row>
    <row r="4" spans="1:6" x14ac:dyDescent="0.2">
      <c r="B4" s="33"/>
    </row>
    <row r="5" spans="1:6" ht="16.5" x14ac:dyDescent="0.25">
      <c r="A5" s="36" t="s">
        <v>4</v>
      </c>
      <c r="B5" s="36"/>
      <c r="C5" s="36"/>
    </row>
    <row r="6" spans="1:6" ht="97.5" customHeight="1" x14ac:dyDescent="0.2">
      <c r="A6" s="50" t="s">
        <v>49</v>
      </c>
      <c r="B6" s="50"/>
      <c r="C6" s="56"/>
      <c r="D6" s="50"/>
      <c r="E6" s="50"/>
      <c r="F6" s="56"/>
    </row>
    <row r="7" spans="1:6" ht="15.75" x14ac:dyDescent="0.25">
      <c r="A7" s="28"/>
      <c r="B7" s="3" t="s">
        <v>43</v>
      </c>
    </row>
    <row r="8" spans="1:6" ht="31.5" customHeight="1" x14ac:dyDescent="0.2">
      <c r="A8" s="41" t="s">
        <v>44</v>
      </c>
      <c r="B8" s="53" t="s">
        <v>45</v>
      </c>
      <c r="C8" s="58"/>
    </row>
    <row r="9" spans="1:6" ht="15.75" x14ac:dyDescent="0.2">
      <c r="A9" s="57"/>
      <c r="B9" s="26" t="s">
        <v>7</v>
      </c>
      <c r="C9" s="26" t="s">
        <v>21</v>
      </c>
    </row>
    <row r="10" spans="1:6" ht="15.75" x14ac:dyDescent="0.2">
      <c r="A10" s="29" t="s">
        <v>13</v>
      </c>
      <c r="B10" s="30">
        <v>199.6</v>
      </c>
      <c r="C10" s="30">
        <v>394.5</v>
      </c>
    </row>
    <row r="11" spans="1:6" ht="15.75" x14ac:dyDescent="0.2">
      <c r="A11" s="29" t="s">
        <v>46</v>
      </c>
      <c r="B11" s="25">
        <v>176.4</v>
      </c>
      <c r="C11" s="25">
        <v>348.5</v>
      </c>
    </row>
    <row r="12" spans="1:6" ht="15.75" x14ac:dyDescent="0.2">
      <c r="A12" s="29" t="s">
        <v>47</v>
      </c>
      <c r="B12" s="31">
        <v>15.2</v>
      </c>
      <c r="C12" s="31">
        <v>30.1</v>
      </c>
    </row>
    <row r="13" spans="1:6" ht="15.75" x14ac:dyDescent="0.2">
      <c r="A13" s="32" t="s">
        <v>48</v>
      </c>
      <c r="B13" s="35">
        <f>B10+B11+B12</f>
        <v>391.2</v>
      </c>
      <c r="C13" s="35">
        <f>C10+C11+C12</f>
        <v>773.1</v>
      </c>
    </row>
  </sheetData>
  <mergeCells count="7">
    <mergeCell ref="D6:F6"/>
    <mergeCell ref="A8:A9"/>
    <mergeCell ref="B8:C8"/>
    <mergeCell ref="B1:C1"/>
    <mergeCell ref="B2:C2"/>
    <mergeCell ref="A5:C5"/>
    <mergeCell ref="A6:C6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таблица 1 дотация на вырав.</vt:lpstr>
      <vt:lpstr>таблица 2 дотация на сбалан.</vt:lpstr>
      <vt:lpstr>таблица 3 военкомат</vt:lpstr>
      <vt:lpstr>таблица 4 ЗАГС</vt:lpstr>
      <vt:lpstr>Таб.5 ч.3,4 ст3</vt:lpstr>
      <vt:lpstr>Таб. 6 ст.6.7 ч.1,2 ст 8</vt:lpstr>
      <vt:lpstr>Таб.7  ч.4 ст 8</vt:lpstr>
      <vt:lpstr>Таб.8 дороги </vt:lpstr>
      <vt:lpstr>Таб.9 дороги </vt:lpstr>
      <vt:lpstr>'Таб.8 дороги '!Область_печати</vt:lpstr>
      <vt:lpstr>'Таб.9 дороги '!Область_печати</vt:lpstr>
      <vt:lpstr>'таблица 1 дотация на вырав.'!Область_печати</vt:lpstr>
    </vt:vector>
  </TitlesOfParts>
  <Company>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Chuprov</dc:creator>
  <cp:lastModifiedBy>Филаткина</cp:lastModifiedBy>
  <cp:lastPrinted>2014-11-17T07:05:30Z</cp:lastPrinted>
  <dcterms:created xsi:type="dcterms:W3CDTF">2005-11-29T08:00:13Z</dcterms:created>
  <dcterms:modified xsi:type="dcterms:W3CDTF">2014-11-18T11:29:31Z</dcterms:modified>
</cp:coreProperties>
</file>