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1245" windowWidth="10860" windowHeight="10380"/>
  </bookViews>
  <sheets>
    <sheet name="приложение 3" sheetId="2" r:id="rId1"/>
    <sheet name="приложение 2" sheetId="1" r:id="rId2"/>
  </sheets>
  <externalReferences>
    <externalReference r:id="rId3"/>
  </externalReferences>
  <definedNames>
    <definedName name="_xlnm._FilterDatabase" localSheetId="1" hidden="1">'приложение 2'!$A$5:$F$193</definedName>
    <definedName name="Z_03D0DDB9_3E2B_445E_B26D_09285D63C497_.wvu.FilterData" localSheetId="1" hidden="1">'приложение 2'!$A$5:$F$174</definedName>
    <definedName name="Z_0C05F25E_D6C8_460E_B21F_18CDF652E72B_.wvu.FilterData" localSheetId="1" hidden="1">'приложение 2'!$A$5:$F$181</definedName>
    <definedName name="Z_136A7CB4_B73A_487D_8A9F_6650DBF728F6_.wvu.FilterData" localSheetId="1" hidden="1">'приложение 2'!$A$5:$F$181</definedName>
    <definedName name="Z_15A2C592_34B0_4F20_BD5A_8DDC1F2A5659_.wvu.FilterData" localSheetId="1" hidden="1">'приложение 2'!$A$5:$F$190</definedName>
    <definedName name="Z_184D3176_FFF6_4E91_A7DC_D63418B7D0F5_.wvu.FilterData" localSheetId="1" hidden="1">'приложение 2'!$A$5:$F$174</definedName>
    <definedName name="Z_20900463_01EE_4499_A830_2048CE8173F7_.wvu.FilterData" localSheetId="1" hidden="1">'приложение 2'!$A$5:$F$190</definedName>
    <definedName name="Z_2547B61A_57D8_45C6_87E4_2B595BD241A2_.wvu.FilterData" localSheetId="1" hidden="1">'приложение 2'!$A$5:$F$174</definedName>
    <definedName name="Z_2547B61A_57D8_45C6_87E4_2B595BD241A2_.wvu.PrintArea" localSheetId="1" hidden="1">'приложение 2'!$A$4:$H$174</definedName>
    <definedName name="Z_2547B61A_57D8_45C6_87E4_2B595BD241A2_.wvu.PrintTitles" localSheetId="1" hidden="1">'приложение 2'!$6:$7</definedName>
    <definedName name="Z_265E4B74_F87F_4C11_8F36_BD3184BC15DF_.wvu.FilterData" localSheetId="1" hidden="1">'приложение 2'!$A$5:$F$193</definedName>
    <definedName name="Z_265E4B74_F87F_4C11_8F36_BD3184BC15DF_.wvu.PrintArea" localSheetId="1" hidden="1">'приложение 2'!$A$3:$H$181</definedName>
    <definedName name="Z_2CBFA120_4352_4C39_9099_3E3743A1946B_.wvu.FilterData" localSheetId="1" hidden="1">'приложение 2'!$A$5:$F$181</definedName>
    <definedName name="Z_2CC5DC23_D108_4C62_8D9C_2D339D918FB9_.wvu.FilterData" localSheetId="1" hidden="1">'приложение 2'!$A$5:$F$174</definedName>
    <definedName name="Z_2E862F6B_6B0A_40BB_944E_0C7992DC3BBB_.wvu.FilterData" localSheetId="1" hidden="1">'приложение 2'!$A$5:$F$174</definedName>
    <definedName name="Z_2FF96413_1F0E_42A6_B647_AF4DC456B835_.wvu.FilterData" localSheetId="1" hidden="1">'приложение 2'!$A$5:$F$186</definedName>
    <definedName name="Z_428C4879_5105_4D8B_A2F2_FB13B3A9E1E2_.wvu.FilterData" localSheetId="1" hidden="1">'приложение 2'!$A$5:$F$190</definedName>
    <definedName name="Z_456FAF35_0ED7_4429_80D9_B602421A25A1_.wvu.FilterData" localSheetId="1" hidden="1">'приложение 2'!$A$5:$F$190</definedName>
    <definedName name="Z_4CB2AD8A_1395_4EEB_B6E5_ACA1429CF0DB_.wvu.Cols" localSheetId="1" hidden="1">'приложение 2'!#REF!</definedName>
    <definedName name="Z_4CB2AD8A_1395_4EEB_B6E5_ACA1429CF0DB_.wvu.FilterData" localSheetId="1" hidden="1">'приложение 2'!$A$5:$F$174</definedName>
    <definedName name="Z_4CB2AD8A_1395_4EEB_B6E5_ACA1429CF0DB_.wvu.PrintArea" localSheetId="1" hidden="1">'приложение 2'!$A$4:$F$174</definedName>
    <definedName name="Z_4CB2AD8A_1395_4EEB_B6E5_ACA1429CF0DB_.wvu.PrintTitles" localSheetId="1" hidden="1">'приложение 2'!$6:$7</definedName>
    <definedName name="Z_4DCFC8D2_CFB0_4FE4_8B3E_32DB381AAC5C_.wvu.FilterData" localSheetId="1" hidden="1">'приложение 2'!$A$5:$F$190</definedName>
    <definedName name="Z_52080DA5_BFF1_49FC_B2E6_D15443E59FD0_.wvu.FilterData" localSheetId="1" hidden="1">'приложение 2'!$A$5:$F$190</definedName>
    <definedName name="Z_5271CAE7_4D6C_40AB_9A03_5EFB6EFB80FA_.wvu.Cols" localSheetId="1" hidden="1">'приложение 2'!#REF!</definedName>
    <definedName name="Z_5271CAE7_4D6C_40AB_9A03_5EFB6EFB80FA_.wvu.FilterData" localSheetId="1" hidden="1">'приложение 2'!$A$5:$F$174</definedName>
    <definedName name="Z_5271CAE7_4D6C_40AB_9A03_5EFB6EFB80FA_.wvu.PrintArea" localSheetId="1" hidden="1">'приложение 2'!$A$4:$H$174</definedName>
    <definedName name="Z_58AA27DC_B6C6_486F_BBC3_7C0EC56685DB_.wvu.FilterData" localSheetId="1" hidden="1">'приложение 2'!$A$5:$F$190</definedName>
    <definedName name="Z_599A55F8_3816_4A95_B2A0_7EE8B30830DF_.wvu.FilterData" localSheetId="1" hidden="1">'приложение 2'!$A$5:$F$174</definedName>
    <definedName name="Z_599A55F8_3816_4A95_B2A0_7EE8B30830DF_.wvu.PrintArea" localSheetId="1" hidden="1">'приложение 2'!$A$4:$H$174</definedName>
    <definedName name="Z_62BA1D30_83D4_405C_B38E_4A6036DCDF7D_.wvu.Cols" localSheetId="1" hidden="1">'приложение 2'!#REF!</definedName>
    <definedName name="Z_62BA1D30_83D4_405C_B38E_4A6036DCDF7D_.wvu.FilterData" localSheetId="1" hidden="1">'приложение 2'!$A$5:$F$174</definedName>
    <definedName name="Z_62BA1D30_83D4_405C_B38E_4A6036DCDF7D_.wvu.PrintArea" localSheetId="1" hidden="1">'приложение 2'!$A$4:$H$174</definedName>
    <definedName name="Z_79F59BD1_17D2_45CE_ABAE_358CD088226E_.wvu.FilterData" localSheetId="1" hidden="1">'приложение 2'!$A$5:$F$181</definedName>
    <definedName name="Z_7C0ABF66_8B0F_48ED_A269_F91E2B0FF96C_.wvu.FilterData" localSheetId="1" hidden="1">'приложение 2'!$A$5:$F$174</definedName>
    <definedName name="Z_8A4D0045_C517_4374_8A07_4E827A562FC4_.wvu.FilterData" localSheetId="1" hidden="1">'приложение 2'!$A$5:$F$190</definedName>
    <definedName name="Z_8AA41EB0_2CC0_4F86_8798_B03A7CC4D0C2_.wvu.FilterData" localSheetId="1" hidden="1">'приложение 2'!$A$5:$F$190</definedName>
    <definedName name="Z_8E0CAC60_CC3F_47CB_9EF3_039342AC9535_.wvu.FilterData" localSheetId="1" hidden="1">'приложение 2'!$A$5:$F$190</definedName>
    <definedName name="Z_8E0CAC60_CC3F_47CB_9EF3_039342AC9535_.wvu.PrintTitles" localSheetId="1" hidden="1">'приложение 2'!$6:$7</definedName>
    <definedName name="Z_949DCF8A_4B6C_48DC_A0AF_1508759F4E2C_.wvu.FilterData" localSheetId="1" hidden="1">'приложение 2'!$A$5:$F$174</definedName>
    <definedName name="Z_9AE4E90B_95AD_4E92_80AE_724EF4B3642C_.wvu.FilterData" localSheetId="1" hidden="1">'приложение 2'!$A$5:$F$190</definedName>
    <definedName name="Z_9AE4E90B_95AD_4E92_80AE_724EF4B3642C_.wvu.PrintArea" localSheetId="1" hidden="1">'приложение 2'!$A$3:$H$190</definedName>
    <definedName name="Z_9AE4E90B_95AD_4E92_80AE_724EF4B3642C_.wvu.PrintTitles" localSheetId="1" hidden="1">'приложение 2'!$6:$7</definedName>
    <definedName name="Z_9AE4E90B_95AD_4E92_80AE_724EF4B3642C_.wvu.Rows" localSheetId="1" hidden="1">'приложение 2'!#REF!,'приложение 2'!#REF!</definedName>
    <definedName name="Z_A24E161A_D544_48C2_9D1F_4A462EC54334_.wvu.FilterData" localSheetId="1" hidden="1">'приложение 2'!$A$5:$F$181</definedName>
    <definedName name="Z_A79CDC70_8466_49CB_8C49_C52C08F5C2C3_.wvu.FilterData" localSheetId="1" hidden="1">'приложение 2'!$A$5:$F$174</definedName>
    <definedName name="Z_A79CDC70_8466_49CB_8C49_C52C08F5C2C3_.wvu.PrintArea" localSheetId="1" hidden="1">'приложение 2'!$A$4:$H$174</definedName>
    <definedName name="Z_A79CDC70_8466_49CB_8C49_C52C08F5C2C3_.wvu.PrintTitles" localSheetId="1" hidden="1">'приложение 2'!$6:$7</definedName>
    <definedName name="Z_B2AEA316_3CC7_4A5F_84DC_5C75A986883C_.wvu.FilterData" localSheetId="1" hidden="1">'приложение 2'!$A$5:$F$181</definedName>
    <definedName name="Z_B3397BCA_1277_4868_806F_2E68EFD73FCF_.wvu.Cols" localSheetId="1" hidden="1">'приложение 2'!#REF!</definedName>
    <definedName name="Z_B3397BCA_1277_4868_806F_2E68EFD73FCF_.wvu.FilterData" localSheetId="1" hidden="1">'приложение 2'!$A$5:$F$174</definedName>
    <definedName name="Z_B3397BCA_1277_4868_806F_2E68EFD73FCF_.wvu.PrintArea" localSheetId="1" hidden="1">'приложение 2'!$A$4:$F$174</definedName>
    <definedName name="Z_B3397BCA_1277_4868_806F_2E68EFD73FCF_.wvu.PrintTitles" localSheetId="1" hidden="1">'приложение 2'!$6:$7</definedName>
    <definedName name="Z_B3ADB1FC_7237_4F79_A98A_9A3A728E8FB8_.wvu.FilterData" localSheetId="1" hidden="1">'приложение 2'!$A$5:$F$174</definedName>
    <definedName name="Z_C0DCEFD6_4378_4196_8A52_BBAE8937CBA3_.wvu.FilterData" localSheetId="1" hidden="1">'приложение 2'!$A$5:$F$193</definedName>
    <definedName name="Z_C0DCEFD6_4378_4196_8A52_BBAE8937CBA3_.wvu.PrintArea" localSheetId="1" hidden="1">'приложение 2'!$A$1:$H$193</definedName>
    <definedName name="Z_C0DCEFD6_4378_4196_8A52_BBAE8937CBA3_.wvu.Rows" localSheetId="1" hidden="1">'приложение 2'!#REF!,'приложение 2'!#REF!</definedName>
    <definedName name="Z_CBBD36BD_B8D3_405D_A6D4_79D054A9E80B_.wvu.FilterData" localSheetId="1" hidden="1">'приложение 2'!$A$5:$F$181</definedName>
    <definedName name="Z_CFCD11A5_5DDB_474D_9D2B_79AC7ABEC29D_.wvu.FilterData" localSheetId="1" hidden="1">'приложение 2'!$A$5:$F$181</definedName>
    <definedName name="Z_D5451C69_6188_4AB8_99E1_04D2A5F2965F_.wvu.FilterData" localSheetId="1" hidden="1">'приложение 2'!$A$5:$F$193</definedName>
    <definedName name="Z_D5451C69_6188_4AB8_99E1_04D2A5F2965F_.wvu.PrintArea" localSheetId="1" hidden="1">'приложение 2'!$A$3:$H$190</definedName>
    <definedName name="Z_DCD62DCA_C2E6_4944_BF05_06393683843D_.wvu.FilterData" localSheetId="1" hidden="1">'приложение 2'!$A$5:$F$186</definedName>
    <definedName name="Z_E021FB0C_A711_4509_BC26_BEE4D6D0121D_.wvu.FilterData" localSheetId="1" hidden="1">'приложение 2'!$A$5:$F$186</definedName>
    <definedName name="Z_E021FB0C_A711_4509_BC26_BEE4D6D0121D_.wvu.PrintArea" localSheetId="1" hidden="1">'приложение 2'!$A$4:$H$186</definedName>
    <definedName name="Z_E73FB2C8_8889_4BC1_B42C_BB4285892FAC_.wvu.Cols" localSheetId="1" hidden="1">'приложение 2'!#REF!</definedName>
    <definedName name="Z_E73FB2C8_8889_4BC1_B42C_BB4285892FAC_.wvu.FilterData" localSheetId="1" hidden="1">'приложение 2'!$A$5:$F$174</definedName>
    <definedName name="Z_E73FB2C8_8889_4BC1_B42C_BB4285892FAC_.wvu.PrintArea" localSheetId="1" hidden="1">'приложение 2'!$A$4:$F$174</definedName>
    <definedName name="Z_E73FB2C8_8889_4BC1_B42C_BB4285892FAC_.wvu.PrintTitles" localSheetId="1" hidden="1">'приложение 2'!$6:$7</definedName>
    <definedName name="Z_E7A61A23_F5BB_4765_9BEB_425D1A63ECC6_.wvu.FilterData" localSheetId="1" hidden="1">'приложение 2'!$A$5:$F$181</definedName>
    <definedName name="Z_E942A1EB_DA9A_49D4_890A_1E490C17C671_.wvu.FilterData" localSheetId="1" hidden="1">'приложение 2'!$A$5:$F$181</definedName>
    <definedName name="Z_F0654BDF_4068_4EF6_85C0_9A711782EA10_.wvu.FilterData" localSheetId="1" hidden="1">'приложение 2'!$A$5:$F$190</definedName>
    <definedName name="Z_F883476E_04A9_4D11_A9FF_4F72BAC798EA_.wvu.FilterData" localSheetId="1" hidden="1">'приложение 2'!$A$5:$F$181</definedName>
    <definedName name="_xlnm.Print_Area" localSheetId="1">'приложение 2'!$A$1:$H$193</definedName>
    <definedName name="_xlnm.Print_Area" localSheetId="0">'приложение 3'!$A$1:$E$37</definedName>
  </definedNames>
  <calcPr calcId="125725"/>
  <customWorkbookViews>
    <customWorkbookView name="Администратор - Личное представление" guid="{C0DCEFD6-4378-4196-8A52-BBAE8937CBA3}" mergeInterval="0" personalView="1" maximized="1" windowWidth="1916" windowHeight="865" activeSheetId="1"/>
    <customWorkbookView name="й1 - Личное представление" guid="{265E4B74-F87F-4C11-8F36-BD3184BC15DF}" mergeInterval="0" personalView="1" maximized="1" xWindow="1" yWindow="1" windowWidth="982" windowHeight="499" activeSheetId="1"/>
    <customWorkbookView name="1 - Личное представление" guid="{D5451C69-6188-4AB8-99E1-04D2A5F2965F}" mergeInterval="0" personalView="1" maximized="1" windowWidth="1916" windowHeight="855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user - Личное представление" guid="{9AE4E90B-95AD-4E92-80AE-724EF4B3642C}" mergeInterval="0" personalView="1" maximized="1" xWindow="1" yWindow="1" windowWidth="1916" windowHeight="811" activeSheetId="2"/>
  </customWorkbookViews>
  <fileRecoveryPr autoRecover="0"/>
</workbook>
</file>

<file path=xl/calcChain.xml><?xml version="1.0" encoding="utf-8"?>
<calcChain xmlns="http://schemas.openxmlformats.org/spreadsheetml/2006/main">
  <c r="D34" i="2"/>
  <c r="D33"/>
  <c r="D30"/>
  <c r="D29"/>
  <c r="D26"/>
  <c r="D20"/>
  <c r="D17"/>
  <c r="D16" s="1"/>
  <c r="D14"/>
  <c r="A25"/>
  <c r="H89" i="1"/>
  <c r="G89"/>
  <c r="I16"/>
  <c r="I19"/>
  <c r="I25"/>
  <c r="I29"/>
  <c r="I32"/>
  <c r="I34"/>
  <c r="I49"/>
  <c r="I56"/>
  <c r="I60"/>
  <c r="I65"/>
  <c r="I72"/>
  <c r="I77"/>
  <c r="I85"/>
  <c r="I90"/>
  <c r="I93"/>
  <c r="I100"/>
  <c r="I106"/>
  <c r="I111"/>
  <c r="I112"/>
  <c r="I116"/>
  <c r="I117"/>
  <c r="I121"/>
  <c r="I125"/>
  <c r="I129"/>
  <c r="I136"/>
  <c r="I142"/>
  <c r="I146"/>
  <c r="I151"/>
  <c r="I155"/>
  <c r="I162"/>
  <c r="I166"/>
  <c r="I174"/>
  <c r="I177"/>
  <c r="I181"/>
  <c r="I184"/>
  <c r="I190"/>
  <c r="I193"/>
  <c r="H15"/>
  <c r="H14" s="1"/>
  <c r="D32" i="2" l="1"/>
  <c r="D28"/>
  <c r="I41" i="1" l="1"/>
  <c r="G31" l="1"/>
  <c r="H31" l="1"/>
  <c r="I31" s="1"/>
  <c r="H118" l="1"/>
  <c r="H176" l="1"/>
  <c r="G176"/>
  <c r="G173"/>
  <c r="H173"/>
  <c r="I173" s="1"/>
  <c r="H175" l="1"/>
  <c r="I176"/>
  <c r="H192"/>
  <c r="G192"/>
  <c r="G191" s="1"/>
  <c r="H183"/>
  <c r="G183"/>
  <c r="G182" s="1"/>
  <c r="G175"/>
  <c r="H191" l="1"/>
  <c r="I191" s="1"/>
  <c r="I192"/>
  <c r="H182"/>
  <c r="I182" s="1"/>
  <c r="I183"/>
  <c r="I175"/>
  <c r="H33"/>
  <c r="H28"/>
  <c r="G28"/>
  <c r="G27" s="1"/>
  <c r="H48"/>
  <c r="G48"/>
  <c r="G47" s="1"/>
  <c r="G43" s="1"/>
  <c r="H30" l="1"/>
  <c r="H27"/>
  <c r="I27" s="1"/>
  <c r="I28"/>
  <c r="I48"/>
  <c r="G46"/>
  <c r="G45" s="1"/>
  <c r="G44" s="1"/>
  <c r="H47"/>
  <c r="H46" l="1"/>
  <c r="I47"/>
  <c r="H43"/>
  <c r="H84"/>
  <c r="G84"/>
  <c r="G83" s="1"/>
  <c r="I43" l="1"/>
  <c r="E20" i="2"/>
  <c r="H83" i="1"/>
  <c r="I84"/>
  <c r="H45"/>
  <c r="I46"/>
  <c r="H92"/>
  <c r="G92"/>
  <c r="H44" l="1"/>
  <c r="I44" s="1"/>
  <c r="I45"/>
  <c r="I92"/>
  <c r="H82"/>
  <c r="I83"/>
  <c r="H71"/>
  <c r="G71"/>
  <c r="G70" s="1"/>
  <c r="G69" s="1"/>
  <c r="G68" s="1"/>
  <c r="G67" s="1"/>
  <c r="H76"/>
  <c r="G76"/>
  <c r="G75" s="1"/>
  <c r="G74" s="1"/>
  <c r="G73" s="1"/>
  <c r="H70" l="1"/>
  <c r="I71"/>
  <c r="H75"/>
  <c r="I76"/>
  <c r="G66"/>
  <c r="D22" i="2" s="1"/>
  <c r="H74" i="1" l="1"/>
  <c r="I75"/>
  <c r="H69"/>
  <c r="I70"/>
  <c r="G59"/>
  <c r="G58" s="1"/>
  <c r="G57" s="1"/>
  <c r="H59"/>
  <c r="G24"/>
  <c r="G23" s="1"/>
  <c r="G22" s="1"/>
  <c r="H24"/>
  <c r="G82"/>
  <c r="H91"/>
  <c r="H81"/>
  <c r="H58" l="1"/>
  <c r="I59"/>
  <c r="G81"/>
  <c r="G80" s="1"/>
  <c r="I82"/>
  <c r="H73"/>
  <c r="I73" s="1"/>
  <c r="I74"/>
  <c r="H23"/>
  <c r="I24"/>
  <c r="H80"/>
  <c r="H68"/>
  <c r="I69"/>
  <c r="H18"/>
  <c r="H26"/>
  <c r="H40"/>
  <c r="H55"/>
  <c r="H62"/>
  <c r="H64"/>
  <c r="H99"/>
  <c r="H105"/>
  <c r="H110"/>
  <c r="H115"/>
  <c r="H120"/>
  <c r="H122"/>
  <c r="H124"/>
  <c r="H126"/>
  <c r="H128"/>
  <c r="H135"/>
  <c r="H141"/>
  <c r="H145"/>
  <c r="H150"/>
  <c r="H154"/>
  <c r="H161"/>
  <c r="H165"/>
  <c r="H189"/>
  <c r="H180"/>
  <c r="H172"/>
  <c r="G189"/>
  <c r="G188" s="1"/>
  <c r="G180"/>
  <c r="G179" s="1"/>
  <c r="G178" s="1"/>
  <c r="G172"/>
  <c r="G171" s="1"/>
  <c r="G165"/>
  <c r="G164" s="1"/>
  <c r="G163" s="1"/>
  <c r="G161"/>
  <c r="G160" s="1"/>
  <c r="G159" s="1"/>
  <c r="G154"/>
  <c r="G153" s="1"/>
  <c r="G152" s="1"/>
  <c r="G150"/>
  <c r="G149" s="1"/>
  <c r="G148" s="1"/>
  <c r="G145"/>
  <c r="G144" s="1"/>
  <c r="G143" s="1"/>
  <c r="G141"/>
  <c r="G140" s="1"/>
  <c r="G139" s="1"/>
  <c r="G135"/>
  <c r="G134" s="1"/>
  <c r="G133" s="1"/>
  <c r="G132" s="1"/>
  <c r="G131" s="1"/>
  <c r="G128"/>
  <c r="G127" s="1"/>
  <c r="G126"/>
  <c r="G124"/>
  <c r="G123" s="1"/>
  <c r="G122"/>
  <c r="G120"/>
  <c r="G119" s="1"/>
  <c r="G118"/>
  <c r="I118" s="1"/>
  <c r="G115"/>
  <c r="G114" s="1"/>
  <c r="G113" s="1"/>
  <c r="G110"/>
  <c r="G109" s="1"/>
  <c r="G108" s="1"/>
  <c r="G105"/>
  <c r="G104" s="1"/>
  <c r="G103" s="1"/>
  <c r="G102" s="1"/>
  <c r="G101" s="1"/>
  <c r="G99"/>
  <c r="G98" s="1"/>
  <c r="G97" s="1"/>
  <c r="G96" s="1"/>
  <c r="G95" s="1"/>
  <c r="G91"/>
  <c r="I91" s="1"/>
  <c r="G88"/>
  <c r="G64"/>
  <c r="G63" s="1"/>
  <c r="G62"/>
  <c r="G61" s="1"/>
  <c r="G55"/>
  <c r="G54" s="1"/>
  <c r="G53" s="1"/>
  <c r="G40"/>
  <c r="G39" s="1"/>
  <c r="G38" s="1"/>
  <c r="G37" s="1"/>
  <c r="G36" s="1"/>
  <c r="G35" s="1"/>
  <c r="G33"/>
  <c r="I33" s="1"/>
  <c r="G18"/>
  <c r="G17" s="1"/>
  <c r="G15"/>
  <c r="G52" l="1"/>
  <c r="G51" s="1"/>
  <c r="G50" s="1"/>
  <c r="I126"/>
  <c r="H144"/>
  <c r="I145"/>
  <c r="H114"/>
  <c r="I115"/>
  <c r="H39"/>
  <c r="I40"/>
  <c r="H22"/>
  <c r="I22" s="1"/>
  <c r="I23"/>
  <c r="H171"/>
  <c r="I171" s="1"/>
  <c r="I172"/>
  <c r="H140"/>
  <c r="I141"/>
  <c r="H123"/>
  <c r="I123" s="1"/>
  <c r="I124"/>
  <c r="H109"/>
  <c r="I110"/>
  <c r="H63"/>
  <c r="I63" s="1"/>
  <c r="I64"/>
  <c r="H21"/>
  <c r="I81"/>
  <c r="H179"/>
  <c r="I180"/>
  <c r="H153"/>
  <c r="I154"/>
  <c r="H134"/>
  <c r="I135"/>
  <c r="I122"/>
  <c r="H104"/>
  <c r="I105"/>
  <c r="H61"/>
  <c r="I61" s="1"/>
  <c r="I62"/>
  <c r="H17"/>
  <c r="I18"/>
  <c r="I80"/>
  <c r="H57"/>
  <c r="I57" s="1"/>
  <c r="I58"/>
  <c r="G14"/>
  <c r="I14" s="1"/>
  <c r="I15"/>
  <c r="H164"/>
  <c r="I165"/>
  <c r="H88"/>
  <c r="I88" s="1"/>
  <c r="I89"/>
  <c r="H67"/>
  <c r="I68"/>
  <c r="H160"/>
  <c r="I161"/>
  <c r="H187"/>
  <c r="I189"/>
  <c r="H149"/>
  <c r="I150"/>
  <c r="H127"/>
  <c r="I127" s="1"/>
  <c r="I128"/>
  <c r="H119"/>
  <c r="I119" s="1"/>
  <c r="I120"/>
  <c r="H98"/>
  <c r="I99"/>
  <c r="H54"/>
  <c r="I55"/>
  <c r="G170"/>
  <c r="G169" s="1"/>
  <c r="G30"/>
  <c r="H188"/>
  <c r="I188" s="1"/>
  <c r="G158"/>
  <c r="G157" s="1"/>
  <c r="G187"/>
  <c r="G186" s="1"/>
  <c r="G185" s="1"/>
  <c r="G147"/>
  <c r="G138"/>
  <c r="G107"/>
  <c r="G94" s="1"/>
  <c r="G87"/>
  <c r="G86" s="1"/>
  <c r="G79" s="1"/>
  <c r="D25" i="2" s="1"/>
  <c r="D24" s="1"/>
  <c r="G156" i="1" l="1"/>
  <c r="D37" i="2"/>
  <c r="D36" s="1"/>
  <c r="G42" i="1"/>
  <c r="D21" i="2"/>
  <c r="D19" s="1"/>
  <c r="I187" i="1"/>
  <c r="G13"/>
  <c r="G12" s="1"/>
  <c r="G11" s="1"/>
  <c r="D13" i="2" s="1"/>
  <c r="D12" s="1"/>
  <c r="H87" i="1"/>
  <c r="H86" s="1"/>
  <c r="H163"/>
  <c r="I163" s="1"/>
  <c r="I164"/>
  <c r="H152"/>
  <c r="I152" s="1"/>
  <c r="I153"/>
  <c r="H108"/>
  <c r="I108" s="1"/>
  <c r="I109"/>
  <c r="H113"/>
  <c r="I114"/>
  <c r="H20"/>
  <c r="E14" i="2" s="1"/>
  <c r="F14" s="1"/>
  <c r="H53" i="1"/>
  <c r="H52" s="1"/>
  <c r="H51" s="1"/>
  <c r="H50" s="1"/>
  <c r="E21" i="2" s="1"/>
  <c r="I54" i="1"/>
  <c r="H148"/>
  <c r="I149"/>
  <c r="H159"/>
  <c r="I160"/>
  <c r="H133"/>
  <c r="I134"/>
  <c r="H178"/>
  <c r="I179"/>
  <c r="H97"/>
  <c r="I98"/>
  <c r="I67"/>
  <c r="H66"/>
  <c r="H186"/>
  <c r="H139"/>
  <c r="I140"/>
  <c r="G26"/>
  <c r="I30"/>
  <c r="H13"/>
  <c r="I17"/>
  <c r="H103"/>
  <c r="I104"/>
  <c r="H38"/>
  <c r="I39"/>
  <c r="H143"/>
  <c r="I143" s="1"/>
  <c r="I144"/>
  <c r="G168"/>
  <c r="G167" s="1"/>
  <c r="G137"/>
  <c r="G130" s="1"/>
  <c r="G78"/>
  <c r="D10" i="2" l="1"/>
  <c r="I87" i="1"/>
  <c r="I66"/>
  <c r="E22" i="2"/>
  <c r="F22" s="1"/>
  <c r="F21"/>
  <c r="E19"/>
  <c r="F19" s="1"/>
  <c r="H12" i="1"/>
  <c r="I13"/>
  <c r="I178"/>
  <c r="H170"/>
  <c r="I159"/>
  <c r="H158"/>
  <c r="I53"/>
  <c r="H102"/>
  <c r="I103"/>
  <c r="G21"/>
  <c r="I26"/>
  <c r="I139"/>
  <c r="H138"/>
  <c r="H37"/>
  <c r="I38"/>
  <c r="H79"/>
  <c r="E25" i="2" s="1"/>
  <c r="I86" i="1"/>
  <c r="I113"/>
  <c r="H107"/>
  <c r="H185"/>
  <c r="I186"/>
  <c r="H96"/>
  <c r="I97"/>
  <c r="H132"/>
  <c r="I133"/>
  <c r="I148"/>
  <c r="H147"/>
  <c r="I147" s="1"/>
  <c r="I185" l="1"/>
  <c r="E30" i="2"/>
  <c r="F30" s="1"/>
  <c r="F25"/>
  <c r="H169" i="1"/>
  <c r="E29" i="2" s="1"/>
  <c r="I170" i="1"/>
  <c r="I107"/>
  <c r="I138"/>
  <c r="H137"/>
  <c r="E34" i="2" s="1"/>
  <c r="H157" i="1"/>
  <c r="E37" i="2" s="1"/>
  <c r="I158" i="1"/>
  <c r="H131"/>
  <c r="I132"/>
  <c r="I79"/>
  <c r="G20"/>
  <c r="I21"/>
  <c r="I52"/>
  <c r="H95"/>
  <c r="I95" s="1"/>
  <c r="I96"/>
  <c r="H36"/>
  <c r="E17" i="2" s="1"/>
  <c r="I37" i="1"/>
  <c r="H101"/>
  <c r="I101" s="1"/>
  <c r="I102"/>
  <c r="H11"/>
  <c r="E13" i="2" s="1"/>
  <c r="I12" i="1"/>
  <c r="E28" i="2" l="1"/>
  <c r="F28" s="1"/>
  <c r="F29"/>
  <c r="E36"/>
  <c r="F36" s="1"/>
  <c r="F37"/>
  <c r="I131" i="1"/>
  <c r="E33" i="2"/>
  <c r="F33" s="1"/>
  <c r="F17"/>
  <c r="E16"/>
  <c r="F16" s="1"/>
  <c r="F34"/>
  <c r="E12"/>
  <c r="F13"/>
  <c r="I11" i="1"/>
  <c r="H10"/>
  <c r="H35"/>
  <c r="I35" s="1"/>
  <c r="I36"/>
  <c r="I51"/>
  <c r="H156"/>
  <c r="I156" s="1"/>
  <c r="I157"/>
  <c r="H94"/>
  <c r="E26" i="2" s="1"/>
  <c r="H130" i="1"/>
  <c r="I130" s="1"/>
  <c r="I137"/>
  <c r="G10"/>
  <c r="G9" s="1"/>
  <c r="G8" s="1"/>
  <c r="I20"/>
  <c r="I169"/>
  <c r="H168"/>
  <c r="E32" i="2" l="1"/>
  <c r="F32" s="1"/>
  <c r="F26"/>
  <c r="E24"/>
  <c r="F24" s="1"/>
  <c r="F12"/>
  <c r="H42" i="1"/>
  <c r="I42" s="1"/>
  <c r="I50"/>
  <c r="I10"/>
  <c r="H167"/>
  <c r="I167" s="1"/>
  <c r="I168"/>
  <c r="I94"/>
  <c r="H78"/>
  <c r="E10" i="2" l="1"/>
  <c r="F10" s="1"/>
  <c r="H9" i="1"/>
  <c r="I78"/>
  <c r="H8" l="1"/>
  <c r="I8" s="1"/>
  <c r="I9"/>
</calcChain>
</file>

<file path=xl/sharedStrings.xml><?xml version="1.0" encoding="utf-8"?>
<sst xmlns="http://schemas.openxmlformats.org/spreadsheetml/2006/main" count="947" uniqueCount="203">
  <si>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</si>
  <si>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</si>
  <si>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</si>
  <si>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</si>
  <si>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</si>
  <si>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</si>
  <si>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</si>
  <si>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</si>
  <si>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</si>
  <si>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</si>
  <si>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</si>
  <si>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</si>
  <si>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</si>
  <si>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</si>
  <si>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</si>
  <si>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</si>
  <si>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</si>
  <si>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</si>
  <si>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</si>
  <si>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</si>
  <si>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</si>
  <si>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</si>
  <si>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</si>
  <si>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</si>
  <si>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</si>
  <si>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</si>
  <si>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</si>
  <si>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</si>
  <si>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</si>
  <si>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</si>
  <si>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</si>
  <si>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</si>
  <si>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</si>
  <si>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</si>
  <si>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</si>
  <si>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</si>
  <si>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</si>
  <si>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</si>
  <si>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</si>
  <si>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</si>
  <si>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</si>
  <si>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</si>
  <si>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</si>
  <si>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</si>
  <si>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</si>
  <si>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</si>
  <si>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</si>
  <si>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</si>
  <si>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</si>
  <si>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</si>
  <si>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</si>
  <si>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</si>
  <si>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</si>
  <si>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</si>
  <si>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</si>
  <si>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</si>
  <si>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</si>
  <si>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</si>
  <si>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</si>
  <si>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</si>
  <si>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</si>
  <si>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</si>
  <si>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</si>
  <si>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</si>
  <si>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</si>
  <si>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</si>
  <si>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</si>
  <si>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</si>
  <si>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</si>
  <si>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</si>
  <si>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</si>
  <si>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</si>
  <si>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</si>
  <si>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</si>
  <si>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</si>
  <si>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</si>
  <si>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</si>
  <si>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</si>
  <si>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</si>
  <si>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</si>
  <si>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</si>
  <si>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</si>
  <si>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</si>
  <si>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</si>
  <si>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</si>
  <si>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</si>
  <si>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</si>
  <si>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</si>
  <si>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</si>
  <si>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</si>
  <si>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</si>
  <si>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</si>
  <si>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</si>
  <si>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</si>
  <si>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</si>
  <si>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</si>
  <si>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</si>
  <si>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</si>
  <si>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</si>
  <si>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</si>
  <si>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</si>
  <si>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</si>
  <si>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</si>
  <si>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</si>
  <si>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</si>
  <si>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99 0 00 24700</t>
  </si>
  <si>
    <t>99 0 00 25400</t>
  </si>
  <si>
    <t>99 0 00 25500</t>
  </si>
  <si>
    <t>99 0 00 25510</t>
  </si>
  <si>
    <t>99 0 00 25520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</si>
  <si>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</si>
  <si>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</si>
  <si>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</si>
  <si>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</si>
  <si>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</si>
  <si>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</si>
  <si>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</si>
  <si>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</si>
  <si>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</si>
  <si>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</si>
  <si>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</si>
  <si>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</si>
  <si>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</si>
  <si>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</si>
  <si>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</si>
  <si>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</si>
  <si>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</si>
  <si>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</si>
  <si>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03 1 00 00000</t>
  </si>
  <si>
    <t>03 1 18 00000</t>
  </si>
  <si>
    <t>Подпрограмма "Улучшение состояния жилищно-коммунального комплекса на территории МО МР "Печора""</t>
  </si>
  <si>
    <t>Отлов и содержание безнадзорных животных</t>
  </si>
  <si>
    <t>242</t>
  </si>
  <si>
    <t xml:space="preserve">Закупка товаров, работ, услуг в сфере
информационно-коммуникационных технологий
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</si>
  <si>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</si>
  <si>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</si>
  <si>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</si>
  <si>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</si>
  <si>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</si>
  <si>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</si>
  <si>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</si>
  <si>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>06 0 13 S2170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</si>
  <si>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</si>
  <si>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</si>
  <si>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</si>
  <si>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100</t>
  </si>
  <si>
    <t>120</t>
  </si>
  <si>
    <t>123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</si>
  <si>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</si>
  <si>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</si>
  <si>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72,1</t>
  </si>
  <si>
    <t>242,2</t>
  </si>
  <si>
    <t>330,0</t>
  </si>
  <si>
    <t>Муниципальная программа "Адресная социальная помощь населению городского поселения "Печора" на 2017-2019 годы"</t>
  </si>
  <si>
    <t>Строительство и реконструкция спортивных объектов муниципальных образований</t>
  </si>
  <si>
    <t>03 1 21 00000</t>
  </si>
  <si>
    <t>Актуализация схем теплоснабжения, водоснабжения и водоотведения</t>
  </si>
  <si>
    <t>Подпрограмма "Улучшение состояния жилищно-коммунального комплекса на территории МО МР "Печора"</t>
  </si>
  <si>
    <t>Руководство и управление в сфере установленных функций органов местного самоуправления</t>
  </si>
  <si>
    <t>99 0 00 02040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</si>
  <si>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</si>
  <si>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</si>
  <si>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</si>
  <si>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</si>
  <si>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</si>
  <si>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Разработка проекта планировки и проекта межевания территории</t>
  </si>
  <si>
    <t>99 0 00 25550</t>
  </si>
  <si>
    <t>Подпрограмма "Комплексное освоение и развитие территорий в целях жилищного 
строительства на территории МО МР "Печора"</t>
  </si>
  <si>
    <t>Кадастровый учет земельных участков для индивидуального жилищного строительства</t>
  </si>
  <si>
    <t>03 2 32 00000</t>
  </si>
  <si>
    <t>03 2 00 00000</t>
  </si>
  <si>
    <t>Приложение 2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</si>
  <si>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</si>
  <si>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Капитальные вложения в объекты государственной (муниципальной) собственности</t>
  </si>
  <si>
    <t>Транспорт</t>
  </si>
  <si>
    <t>08</t>
  </si>
  <si>
    <t>03 3 16 00000</t>
  </si>
  <si>
    <t>Мероприятия в области пассажирского транспорта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</si>
  <si>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</si>
  <si>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</si>
  <si>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05 0 21 S2690</t>
  </si>
  <si>
    <t>831</t>
  </si>
  <si>
    <t>830</t>
  </si>
  <si>
    <t>Исполнение судебнных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</si>
  <si>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</si>
  <si>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Расходы бюджета муниципального образования городского поселения "Печора" за 2017 год по ведомственной структуре бюджета муниципального образования городского поселения "Печора"</t>
  </si>
  <si>
    <t>Ассигнования (тыс.рублей)</t>
  </si>
  <si>
    <t>Кассовое исполнение</t>
  </si>
  <si>
    <t xml:space="preserve">Приложение 3                              </t>
  </si>
  <si>
    <t>тыс. рублей</t>
  </si>
  <si>
    <t>Рз</t>
  </si>
  <si>
    <t>Пр</t>
  </si>
  <si>
    <t>Утверждено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</si>
  <si>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</si>
  <si>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</si>
  <si>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</si>
  <si>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</si>
  <si>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</si>
  <si>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</si>
  <si>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 xml:space="preserve">РАСХОДЫ БЮДЖЕТА МУНИЦИПАЛЬНОГО ОБРАЗОВАНИЯ ГОРОДСКОГО ПОСЕЛЕНИЯ "ПЕЧОРА" НА  2017 ГОД ПО РАЗДЕЛАМ, ПОДРАЗДЕЛАМ  КЛАССИФИКАЦИИ РАСХОДОВ БЮДЖЕТОВ </t>
  </si>
  <si>
    <t>% исполнения</t>
  </si>
  <si>
    <t>к решению Совета городского поселения "Печора" от  __     2018 года №__</t>
  </si>
  <si>
    <t xml:space="preserve"> к решению Совета городского поселения "Печора" от __     2018 года № ___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</si>
</sst>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#,##0.0\ _₽"/>
    <numFmt numFmtId="169" formatCode="0.0"/>
    <numFmt numFmtId="170" formatCode="#,##0.0_ ;\-#,##0.0\ "/>
  </numFmts>
  <fonts count="25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7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0" fontId="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9" fontId="7" fillId="5" borderId="1" xfId="0" applyNumberFormat="1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justify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6" borderId="1" xfId="0" applyNumberFormat="1" applyFont="1" applyFill="1" applyBorder="1" applyAlignment="1">
      <alignment horizontal="justify" vertical="top" wrapText="1"/>
    </xf>
    <xf numFmtId="0" fontId="3" fillId="3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7" fontId="0" fillId="3" borderId="0" xfId="0" applyNumberFormat="1" applyFill="1"/>
    <xf numFmtId="0" fontId="0" fillId="3" borderId="0" xfId="0" applyFill="1"/>
    <xf numFmtId="0" fontId="3" fillId="0" borderId="1" xfId="0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left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10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167" fontId="12" fillId="0" borderId="1" xfId="0" applyNumberFormat="1" applyFont="1" applyBorder="1" applyAlignment="1">
      <alignment horizontal="right" vertical="center"/>
    </xf>
    <xf numFmtId="167" fontId="12" fillId="5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Border="1" applyAlignment="1">
      <alignment horizontal="right" vertical="center"/>
    </xf>
    <xf numFmtId="167" fontId="11" fillId="6" borderId="1" xfId="0" applyNumberFormat="1" applyFont="1" applyFill="1" applyBorder="1" applyAlignment="1">
      <alignment horizontal="right" vertical="center" wrapText="1"/>
    </xf>
    <xf numFmtId="167" fontId="11" fillId="6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7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167" fontId="11" fillId="4" borderId="1" xfId="0" applyNumberFormat="1" applyFont="1" applyFill="1" applyBorder="1" applyAlignment="1">
      <alignment horizontal="right" vertical="center"/>
    </xf>
    <xf numFmtId="169" fontId="11" fillId="7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1" fillId="6" borderId="2" xfId="0" applyNumberFormat="1" applyFont="1" applyFill="1" applyBorder="1" applyAlignment="1">
      <alignment horizontal="right" vertical="center" wrapText="1"/>
    </xf>
    <xf numFmtId="167" fontId="13" fillId="3" borderId="1" xfId="0" applyNumberFormat="1" applyFont="1" applyFill="1" applyBorder="1" applyAlignment="1">
      <alignment horizontal="right" vertical="center"/>
    </xf>
    <xf numFmtId="167" fontId="11" fillId="6" borderId="3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top"/>
    </xf>
    <xf numFmtId="0" fontId="17" fillId="0" borderId="0" xfId="0" applyFont="1" applyAlignment="1">
      <alignment horizontal="right" wrapText="1"/>
    </xf>
    <xf numFmtId="0" fontId="20" fillId="0" borderId="0" xfId="0" applyFont="1" applyFill="1" applyAlignment="1">
      <alignment horizontal="center" vertical="top"/>
    </xf>
    <xf numFmtId="164" fontId="20" fillId="0" borderId="0" xfId="0" applyNumberFormat="1" applyFont="1" applyFill="1" applyAlignment="1">
      <alignment vertical="top"/>
    </xf>
    <xf numFmtId="0" fontId="20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12" fillId="0" borderId="4" xfId="0" applyFont="1" applyFill="1" applyBorder="1" applyAlignment="1">
      <alignment horizontal="center" vertical="top"/>
    </xf>
    <xf numFmtId="164" fontId="12" fillId="0" borderId="4" xfId="0" applyNumberFormat="1" applyFont="1" applyFill="1" applyBorder="1" applyAlignment="1">
      <alignment horizontal="center" vertical="top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top"/>
    </xf>
    <xf numFmtId="164" fontId="11" fillId="0" borderId="4" xfId="0" applyNumberFormat="1" applyFont="1" applyFill="1" applyBorder="1" applyAlignment="1">
      <alignment vertical="top"/>
    </xf>
    <xf numFmtId="0" fontId="11" fillId="0" borderId="4" xfId="0" applyFont="1" applyFill="1" applyBorder="1" applyAlignment="1">
      <alignment vertical="top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vertical="top" wrapText="1"/>
    </xf>
    <xf numFmtId="0" fontId="12" fillId="0" borderId="4" xfId="0" applyFont="1" applyFill="1" applyBorder="1" applyAlignment="1">
      <alignment horizontal="left" vertical="top"/>
    </xf>
    <xf numFmtId="164" fontId="12" fillId="0" borderId="4" xfId="0" applyNumberFormat="1" applyFont="1" applyFill="1" applyBorder="1" applyAlignment="1">
      <alignment vertical="top"/>
    </xf>
    <xf numFmtId="170" fontId="12" fillId="0" borderId="4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20" fillId="0" borderId="4" xfId="0" applyFont="1" applyFill="1" applyBorder="1" applyAlignment="1">
      <alignment horizontal="left" vertical="top"/>
    </xf>
    <xf numFmtId="164" fontId="20" fillId="0" borderId="4" xfId="0" applyNumberFormat="1" applyFont="1" applyFill="1" applyBorder="1" applyAlignment="1">
      <alignment vertical="top"/>
    </xf>
    <xf numFmtId="170" fontId="20" fillId="0" borderId="4" xfId="0" applyNumberFormat="1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left" wrapText="1"/>
    </xf>
    <xf numFmtId="164" fontId="21" fillId="0" borderId="4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left" vertical="top" wrapText="1"/>
    </xf>
    <xf numFmtId="164" fontId="20" fillId="0" borderId="4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0" fontId="21" fillId="2" borderId="6" xfId="0" applyFont="1" applyFill="1" applyBorder="1" applyAlignment="1">
      <alignment wrapText="1"/>
    </xf>
    <xf numFmtId="164" fontId="22" fillId="0" borderId="4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vertical="top" wrapText="1"/>
    </xf>
    <xf numFmtId="164" fontId="23" fillId="0" borderId="4" xfId="0" applyNumberFormat="1" applyFont="1" applyFill="1" applyBorder="1" applyAlignment="1">
      <alignment horizontal="left" wrapText="1"/>
    </xf>
    <xf numFmtId="164" fontId="23" fillId="0" borderId="4" xfId="0" applyNumberFormat="1" applyFont="1" applyFill="1" applyBorder="1" applyAlignment="1">
      <alignment horizontal="center" vertical="top" wrapText="1"/>
    </xf>
    <xf numFmtId="49" fontId="11" fillId="2" borderId="7" xfId="0" applyNumberFormat="1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wrapText="1"/>
    </xf>
    <xf numFmtId="0" fontId="20" fillId="0" borderId="8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24" fillId="0" borderId="0" xfId="0" applyFont="1"/>
    <xf numFmtId="0" fontId="12" fillId="2" borderId="4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0" fontId="12" fillId="0" borderId="4" xfId="0" applyFont="1" applyFill="1" applyBorder="1" applyAlignment="1">
      <alignment wrapText="1"/>
    </xf>
    <xf numFmtId="167" fontId="21" fillId="0" borderId="4" xfId="0" applyNumberFormat="1" applyFont="1" applyFill="1" applyBorder="1" applyAlignment="1">
      <alignment horizontal="center" wrapText="1"/>
    </xf>
    <xf numFmtId="167" fontId="20" fillId="0" borderId="4" xfId="0" applyNumberFormat="1" applyFont="1" applyFill="1" applyBorder="1" applyAlignment="1">
      <alignment horizontal="center" wrapText="1"/>
    </xf>
    <xf numFmtId="167" fontId="20" fillId="0" borderId="4" xfId="0" applyNumberFormat="1" applyFont="1" applyFill="1" applyBorder="1" applyAlignment="1">
      <alignment horizontal="center" vertical="center"/>
    </xf>
    <xf numFmtId="167" fontId="22" fillId="0" borderId="4" xfId="0" applyNumberFormat="1" applyFont="1" applyFill="1" applyBorder="1" applyAlignment="1">
      <alignment horizontal="center" wrapText="1"/>
    </xf>
    <xf numFmtId="167" fontId="23" fillId="0" borderId="4" xfId="0" applyNumberFormat="1" applyFont="1" applyFill="1" applyBorder="1" applyAlignment="1">
      <alignment horizontal="center" wrapText="1"/>
    </xf>
    <xf numFmtId="164" fontId="20" fillId="0" borderId="4" xfId="0" applyNumberFormat="1" applyFont="1" applyFill="1" applyBorder="1" applyAlignment="1">
      <alignment horizontal="center" vertical="center" wrapText="1"/>
    </xf>
    <xf numFmtId="167" fontId="20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168" fontId="12" fillId="0" borderId="0" xfId="0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1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3.bin"/><Relationship Id="rId16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8"/>
  <sheetViews>
    <sheetView tabSelected="1" view="pageBreakPreview" zoomScaleNormal="100" zoomScaleSheetLayoutView="100" workbookViewId="0">
      <selection activeCell="F1" sqref="F1:F1048576"/>
    </sheetView>
  </sheetViews>
  <sheetFormatPr defaultRowHeight="12.75"/>
  <cols>
    <col min="1" max="1" width="65.5703125" customWidth="1"/>
    <col min="2" max="2" width="10.42578125" customWidth="1"/>
    <col min="3" max="3" width="10.140625" customWidth="1"/>
    <col min="4" max="4" width="15.140625" hidden="1" customWidth="1"/>
    <col min="5" max="5" width="15.28515625" customWidth="1"/>
    <col min="6" max="6" width="10.28515625" hidden="1" customWidth="1"/>
  </cols>
  <sheetData>
    <row r="2" spans="1:6" ht="12.75" customHeight="1">
      <c r="B2" s="139" t="s">
        <v>188</v>
      </c>
      <c r="C2" s="139"/>
      <c r="D2" s="139"/>
      <c r="E2" s="139"/>
    </row>
    <row r="3" spans="1:6" ht="12.75" customHeight="1">
      <c r="B3" s="140" t="s">
        <v>202</v>
      </c>
      <c r="C3" s="140"/>
      <c r="D3" s="140"/>
      <c r="E3" s="140"/>
    </row>
    <row r="4" spans="1:6">
      <c r="A4" s="93"/>
      <c r="B4" s="140"/>
      <c r="C4" s="140"/>
      <c r="D4" s="140"/>
      <c r="E4" s="140"/>
    </row>
    <row r="5" spans="1:6">
      <c r="A5" s="93"/>
      <c r="B5" s="94"/>
      <c r="C5" s="94"/>
      <c r="D5" s="94"/>
      <c r="E5" s="94"/>
    </row>
    <row r="6" spans="1:6" ht="39.75" customHeight="1">
      <c r="A6" s="141" t="s">
        <v>199</v>
      </c>
      <c r="B6" s="141"/>
      <c r="C6" s="141"/>
      <c r="D6" s="141"/>
      <c r="E6" s="141"/>
    </row>
    <row r="7" spans="1:6" ht="15.75">
      <c r="A7" s="95"/>
      <c r="B7" s="96"/>
      <c r="C7" s="97"/>
      <c r="E7" s="98" t="s">
        <v>189</v>
      </c>
    </row>
    <row r="8" spans="1:6" ht="31.5">
      <c r="A8" s="99" t="s">
        <v>0</v>
      </c>
      <c r="B8" s="100" t="s">
        <v>190</v>
      </c>
      <c r="C8" s="99" t="s">
        <v>191</v>
      </c>
      <c r="D8" s="101" t="s">
        <v>192</v>
      </c>
      <c r="E8" s="101" t="s">
        <v>187</v>
      </c>
    </row>
    <row r="9" spans="1:6" ht="15.75">
      <c r="A9" s="102"/>
      <c r="B9" s="103"/>
      <c r="C9" s="104"/>
      <c r="D9" s="105"/>
      <c r="E9" s="106"/>
    </row>
    <row r="10" spans="1:6" ht="15.75">
      <c r="A10" s="107" t="s">
        <v>193</v>
      </c>
      <c r="B10" s="108"/>
      <c r="C10" s="108"/>
      <c r="D10" s="109">
        <f>D12+D16+D19+D24+D32+D28+D36</f>
        <v>177351.2</v>
      </c>
      <c r="E10" s="109">
        <f>E12+E16+E19+E24+E32+E28</f>
        <v>141462.1</v>
      </c>
      <c r="F10" s="110">
        <f>E10/D10*100</f>
        <v>79.763824547000524</v>
      </c>
    </row>
    <row r="11" spans="1:6" ht="15.75">
      <c r="A11" s="111"/>
      <c r="B11" s="112"/>
      <c r="C11" s="112"/>
      <c r="D11" s="113"/>
      <c r="E11" s="113"/>
      <c r="F11" s="110"/>
    </row>
    <row r="12" spans="1:6" ht="15.75">
      <c r="A12" s="114" t="s">
        <v>8</v>
      </c>
      <c r="B12" s="115">
        <v>1</v>
      </c>
      <c r="C12" s="115"/>
      <c r="D12" s="132">
        <f>D13+D14</f>
        <v>2435.5</v>
      </c>
      <c r="E12" s="132">
        <f>E13+E14</f>
        <v>2097</v>
      </c>
      <c r="F12" s="110">
        <f t="shared" ref="F12:F37" si="0">E12/D12*100</f>
        <v>86.101416546910286</v>
      </c>
    </row>
    <row r="13" spans="1:6" ht="47.25">
      <c r="A13" s="116" t="s">
        <v>15</v>
      </c>
      <c r="B13" s="137">
        <v>1</v>
      </c>
      <c r="C13" s="137">
        <v>3</v>
      </c>
      <c r="D13" s="133">
        <f>'приложение 2'!G11</f>
        <v>620</v>
      </c>
      <c r="E13" s="138">
        <f>'приложение 2'!H11</f>
        <v>281.8</v>
      </c>
      <c r="F13" s="110">
        <f t="shared" si="0"/>
        <v>45.451612903225808</v>
      </c>
    </row>
    <row r="14" spans="1:6" ht="15.75">
      <c r="A14" s="118" t="s">
        <v>29</v>
      </c>
      <c r="B14" s="117">
        <v>1</v>
      </c>
      <c r="C14" s="117">
        <v>13</v>
      </c>
      <c r="D14" s="133">
        <f>'приложение 2'!G20</f>
        <v>1815.5</v>
      </c>
      <c r="E14" s="133">
        <f>'приложение 2'!H20</f>
        <v>1815.2</v>
      </c>
      <c r="F14" s="110">
        <f t="shared" si="0"/>
        <v>99.983475626549165</v>
      </c>
    </row>
    <row r="15" spans="1:6" ht="15.75">
      <c r="A15" s="116"/>
      <c r="B15" s="117"/>
      <c r="C15" s="117"/>
      <c r="D15" s="134"/>
      <c r="E15" s="134"/>
      <c r="F15" s="110"/>
    </row>
    <row r="16" spans="1:6" ht="31.5">
      <c r="A16" s="119" t="s">
        <v>194</v>
      </c>
      <c r="B16" s="120">
        <v>3</v>
      </c>
      <c r="C16" s="120"/>
      <c r="D16" s="135">
        <f>D17</f>
        <v>2360</v>
      </c>
      <c r="E16" s="135">
        <f>E17</f>
        <v>1089</v>
      </c>
      <c r="F16" s="110">
        <f t="shared" si="0"/>
        <v>46.144067796610173</v>
      </c>
    </row>
    <row r="17" spans="1:6" ht="15.75">
      <c r="A17" s="118" t="s">
        <v>27</v>
      </c>
      <c r="B17" s="117">
        <v>3</v>
      </c>
      <c r="C17" s="117">
        <v>10</v>
      </c>
      <c r="D17" s="133">
        <f>'приложение 2'!G36</f>
        <v>2360</v>
      </c>
      <c r="E17" s="133">
        <f>'приложение 2'!H36</f>
        <v>1089</v>
      </c>
      <c r="F17" s="110">
        <f t="shared" si="0"/>
        <v>46.144067796610173</v>
      </c>
    </row>
    <row r="18" spans="1:6" ht="15.75">
      <c r="A18" s="118"/>
      <c r="B18" s="117"/>
      <c r="C18" s="117"/>
      <c r="D18" s="133"/>
      <c r="E18" s="133"/>
      <c r="F18" s="110"/>
    </row>
    <row r="19" spans="1:6" ht="15.75">
      <c r="A19" s="129" t="s">
        <v>195</v>
      </c>
      <c r="B19" s="120">
        <v>4</v>
      </c>
      <c r="C19" s="117"/>
      <c r="D19" s="135">
        <f>SUM(D20:D22)</f>
        <v>25066.3</v>
      </c>
      <c r="E19" s="135">
        <f>SUM(E20:E22)</f>
        <v>2514.1</v>
      </c>
      <c r="F19" s="110">
        <f t="shared" si="0"/>
        <v>10.029800967833307</v>
      </c>
    </row>
    <row r="20" spans="1:6" ht="15.75">
      <c r="A20" s="130" t="s">
        <v>174</v>
      </c>
      <c r="B20" s="123">
        <v>4</v>
      </c>
      <c r="C20" s="117">
        <v>8</v>
      </c>
      <c r="D20" s="136">
        <f>'приложение 2'!G43</f>
        <v>10</v>
      </c>
      <c r="E20" s="136">
        <f>'приложение 2'!H43</f>
        <v>10</v>
      </c>
      <c r="F20" s="110"/>
    </row>
    <row r="21" spans="1:6" ht="15.75">
      <c r="A21" s="121" t="s">
        <v>33</v>
      </c>
      <c r="B21" s="117">
        <v>4</v>
      </c>
      <c r="C21" s="117">
        <v>9</v>
      </c>
      <c r="D21" s="133">
        <f>'приложение 2'!G50</f>
        <v>24866.3</v>
      </c>
      <c r="E21" s="133">
        <f>'приложение 2'!H50</f>
        <v>2344.1</v>
      </c>
      <c r="F21" s="110">
        <f t="shared" si="0"/>
        <v>9.4268146045048926</v>
      </c>
    </row>
    <row r="22" spans="1:6" ht="15.75">
      <c r="A22" s="121" t="s">
        <v>163</v>
      </c>
      <c r="B22" s="117">
        <v>4</v>
      </c>
      <c r="C22" s="117">
        <v>12</v>
      </c>
      <c r="D22" s="133">
        <f>'приложение 2'!G66</f>
        <v>190</v>
      </c>
      <c r="E22" s="133">
        <f>'приложение 2'!H66</f>
        <v>160</v>
      </c>
      <c r="F22" s="110">
        <f t="shared" si="0"/>
        <v>84.210526315789465</v>
      </c>
    </row>
    <row r="23" spans="1:6" ht="15.75">
      <c r="A23" s="116"/>
      <c r="B23" s="117"/>
      <c r="C23" s="117"/>
      <c r="D23" s="133"/>
      <c r="E23" s="133"/>
      <c r="F23" s="110"/>
    </row>
    <row r="24" spans="1:6" ht="15.75">
      <c r="A24" s="114" t="s">
        <v>196</v>
      </c>
      <c r="B24" s="115">
        <v>5</v>
      </c>
      <c r="C24" s="115"/>
      <c r="D24" s="132">
        <f>D25+D26</f>
        <v>103895.5</v>
      </c>
      <c r="E24" s="132">
        <f>E25+E26</f>
        <v>93740.3</v>
      </c>
      <c r="F24" s="110">
        <f t="shared" si="0"/>
        <v>90.225563186086021</v>
      </c>
    </row>
    <row r="25" spans="1:6" ht="15.75">
      <c r="A25" s="122" t="str">
        <f>'[1]Ведомственная Приложение 3'!A57</f>
        <v>Коммунальное хозяйство</v>
      </c>
      <c r="B25" s="123">
        <v>5</v>
      </c>
      <c r="C25" s="123">
        <v>2</v>
      </c>
      <c r="D25" s="136">
        <f>'приложение 2'!G79</f>
        <v>7094.8</v>
      </c>
      <c r="E25" s="136">
        <f>'приложение 2'!H79</f>
        <v>4516.7000000000007</v>
      </c>
      <c r="F25" s="110">
        <f t="shared" si="0"/>
        <v>63.662118734848065</v>
      </c>
    </row>
    <row r="26" spans="1:6" ht="15.75">
      <c r="A26" s="124" t="s">
        <v>16</v>
      </c>
      <c r="B26" s="117">
        <v>5</v>
      </c>
      <c r="C26" s="117">
        <v>3</v>
      </c>
      <c r="D26" s="133">
        <f>'приложение 2'!G94</f>
        <v>96800.7</v>
      </c>
      <c r="E26" s="133">
        <f>'приложение 2'!H94</f>
        <v>89223.6</v>
      </c>
      <c r="F26" s="110">
        <f t="shared" si="0"/>
        <v>92.172473959382543</v>
      </c>
    </row>
    <row r="27" spans="1:6" ht="15.75">
      <c r="A27" s="116"/>
      <c r="B27" s="117"/>
      <c r="C27" s="117"/>
      <c r="D27" s="133"/>
      <c r="E27" s="133"/>
      <c r="F27" s="110"/>
    </row>
    <row r="28" spans="1:6" ht="15.75">
      <c r="A28" s="114" t="s">
        <v>197</v>
      </c>
      <c r="B28" s="120">
        <v>8</v>
      </c>
      <c r="C28" s="120"/>
      <c r="D28" s="135">
        <f>SUM(D29:D31)</f>
        <v>41100.800000000003</v>
      </c>
      <c r="E28" s="135">
        <f>SUM(E29:E31)</f>
        <v>41100.800000000003</v>
      </c>
      <c r="F28" s="110">
        <f t="shared" si="0"/>
        <v>100</v>
      </c>
    </row>
    <row r="29" spans="1:6" ht="15.75">
      <c r="A29" s="116" t="s">
        <v>22</v>
      </c>
      <c r="B29" s="117">
        <v>8</v>
      </c>
      <c r="C29" s="117">
        <v>1</v>
      </c>
      <c r="D29" s="133">
        <f>'приложение 2'!G169</f>
        <v>30156.6</v>
      </c>
      <c r="E29" s="133">
        <f>'приложение 2'!H169</f>
        <v>30156.6</v>
      </c>
      <c r="F29" s="110">
        <f t="shared" si="0"/>
        <v>100</v>
      </c>
    </row>
    <row r="30" spans="1:6" ht="15.75">
      <c r="A30" s="116" t="s">
        <v>92</v>
      </c>
      <c r="B30" s="117">
        <v>8</v>
      </c>
      <c r="C30" s="117">
        <v>2</v>
      </c>
      <c r="D30" s="133">
        <f>'приложение 2'!G185</f>
        <v>10944.2</v>
      </c>
      <c r="E30" s="133">
        <f>'приложение 2'!H185</f>
        <v>10944.2</v>
      </c>
      <c r="F30" s="110">
        <f t="shared" si="0"/>
        <v>100</v>
      </c>
    </row>
    <row r="31" spans="1:6" ht="15.75">
      <c r="A31" s="116"/>
      <c r="B31" s="117"/>
      <c r="C31" s="117"/>
      <c r="D31" s="133"/>
      <c r="E31" s="133"/>
      <c r="F31" s="110"/>
    </row>
    <row r="32" spans="1:6" ht="15.75">
      <c r="A32" s="125" t="s">
        <v>198</v>
      </c>
      <c r="B32" s="120">
        <v>10</v>
      </c>
      <c r="C32" s="120"/>
      <c r="D32" s="135">
        <f>D33+D34</f>
        <v>1450.9</v>
      </c>
      <c r="E32" s="135">
        <f>E33+E34</f>
        <v>920.9</v>
      </c>
      <c r="F32" s="110">
        <f t="shared" si="0"/>
        <v>63.470949066096907</v>
      </c>
    </row>
    <row r="33" spans="1:6" ht="15.75">
      <c r="A33" s="126" t="s">
        <v>28</v>
      </c>
      <c r="B33" s="117">
        <v>10</v>
      </c>
      <c r="C33" s="117">
        <v>1</v>
      </c>
      <c r="D33" s="133">
        <f>'приложение 2'!G131</f>
        <v>496.1</v>
      </c>
      <c r="E33" s="133">
        <f>'приложение 2'!H131</f>
        <v>477.9</v>
      </c>
      <c r="F33" s="110">
        <f t="shared" si="0"/>
        <v>96.331384801451321</v>
      </c>
    </row>
    <row r="34" spans="1:6" ht="15.75">
      <c r="A34" s="127" t="s">
        <v>32</v>
      </c>
      <c r="B34" s="117">
        <v>10</v>
      </c>
      <c r="C34" s="117">
        <v>3</v>
      </c>
      <c r="D34" s="133">
        <f>'приложение 2'!G137</f>
        <v>954.80000000000007</v>
      </c>
      <c r="E34" s="133">
        <f>'приложение 2'!H137</f>
        <v>443</v>
      </c>
      <c r="F34" s="110">
        <f t="shared" si="0"/>
        <v>46.39715123586091</v>
      </c>
    </row>
    <row r="35" spans="1:6" ht="15.75" hidden="1">
      <c r="A35" s="127"/>
      <c r="B35" s="117"/>
      <c r="C35" s="117"/>
      <c r="D35" s="133"/>
      <c r="E35" s="133"/>
      <c r="F35" s="110"/>
    </row>
    <row r="36" spans="1:6" ht="15.75" hidden="1">
      <c r="A36" s="131" t="s">
        <v>136</v>
      </c>
      <c r="B36" s="120">
        <v>11</v>
      </c>
      <c r="C36" s="120"/>
      <c r="D36" s="135">
        <f>D37</f>
        <v>1042.2</v>
      </c>
      <c r="E36" s="135">
        <f>E37</f>
        <v>0</v>
      </c>
      <c r="F36" s="110">
        <f t="shared" si="0"/>
        <v>0</v>
      </c>
    </row>
    <row r="37" spans="1:6" ht="15.75" hidden="1">
      <c r="A37" s="127" t="s">
        <v>138</v>
      </c>
      <c r="B37" s="117">
        <v>11</v>
      </c>
      <c r="C37" s="117">
        <v>1</v>
      </c>
      <c r="D37" s="133">
        <f>'приложение 2'!G157</f>
        <v>1042.2</v>
      </c>
      <c r="E37" s="133">
        <f>'приложение 2'!H157</f>
        <v>0</v>
      </c>
      <c r="F37" s="110">
        <f t="shared" si="0"/>
        <v>0</v>
      </c>
    </row>
    <row r="38" spans="1:6" ht="15">
      <c r="A38" s="128"/>
      <c r="B38" s="128"/>
      <c r="C38" s="128"/>
      <c r="D38" s="128"/>
      <c r="E38" s="128"/>
    </row>
  </sheetData>
  <mergeCells count="3">
    <mergeCell ref="B2:E2"/>
    <mergeCell ref="B3:E4"/>
    <mergeCell ref="A6:E6"/>
  </mergeCells>
  <pageMargins left="0.7" right="0.7" top="0.75" bottom="0.75" header="0.3" footer="0.3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L193"/>
  <sheetViews>
    <sheetView showGridLines="0" showRuler="0" view="pageBreakPreview" zoomScale="90" zoomScaleNormal="100" zoomScaleSheetLayoutView="90" workbookViewId="0">
      <pane ySplit="5" topLeftCell="A6" activePane="bottomLeft" state="frozenSplit"/>
      <selection pane="bottomLeft" activeCell="M10" sqref="M10"/>
    </sheetView>
  </sheetViews>
  <sheetFormatPr defaultRowHeight="14.25"/>
  <cols>
    <col min="1" max="1" width="52.7109375" customWidth="1"/>
    <col min="2" max="2" width="6.85546875" customWidth="1"/>
    <col min="3" max="3" width="6.140625" customWidth="1"/>
    <col min="4" max="4" width="5.85546875" customWidth="1"/>
    <col min="5" max="5" width="13.140625" customWidth="1"/>
    <col min="6" max="6" width="8.140625" customWidth="1"/>
    <col min="7" max="7" width="14.7109375" style="50" hidden="1" customWidth="1"/>
    <col min="8" max="8" width="15" style="51" customWidth="1"/>
    <col min="9" max="9" width="12.5703125" hidden="1" customWidth="1"/>
    <col min="10" max="10" width="13.5703125" customWidth="1"/>
    <col min="11" max="14" width="9.140625" customWidth="1"/>
  </cols>
  <sheetData>
    <row r="1" spans="1:10" ht="15.75">
      <c r="D1" s="52"/>
      <c r="E1" s="52"/>
      <c r="F1" s="52"/>
      <c r="G1" s="143" t="s">
        <v>171</v>
      </c>
      <c r="H1" s="143"/>
    </row>
    <row r="2" spans="1:10" ht="33" customHeight="1">
      <c r="C2" s="43"/>
      <c r="D2" s="145" t="s">
        <v>201</v>
      </c>
      <c r="E2" s="145"/>
      <c r="F2" s="145"/>
      <c r="G2" s="145"/>
      <c r="H2" s="145"/>
    </row>
    <row r="3" spans="1:10" ht="15.75">
      <c r="C3" s="43"/>
      <c r="D3" s="53"/>
      <c r="E3" s="53"/>
      <c r="F3" s="53"/>
      <c r="G3" s="53"/>
      <c r="H3" s="53"/>
    </row>
    <row r="4" spans="1:10" ht="75.75" customHeight="1">
      <c r="A4" s="144" t="s">
        <v>185</v>
      </c>
      <c r="B4" s="144"/>
      <c r="C4" s="144"/>
      <c r="D4" s="144"/>
      <c r="E4" s="144"/>
      <c r="F4" s="144"/>
      <c r="G4" s="144"/>
      <c r="H4" s="144"/>
    </row>
    <row r="5" spans="1:10" ht="15">
      <c r="A5" s="8"/>
      <c r="B5" s="8"/>
      <c r="C5" s="8"/>
      <c r="D5" s="8"/>
      <c r="E5" s="8"/>
      <c r="F5" s="8"/>
      <c r="G5" s="49"/>
      <c r="H5" s="98" t="s">
        <v>189</v>
      </c>
    </row>
    <row r="6" spans="1:10" ht="24" customHeight="1">
      <c r="A6" s="147" t="s">
        <v>0</v>
      </c>
      <c r="B6" s="147" t="s">
        <v>1</v>
      </c>
      <c r="C6" s="146" t="s">
        <v>2</v>
      </c>
      <c r="D6" s="146"/>
      <c r="E6" s="147" t="s">
        <v>5</v>
      </c>
      <c r="F6" s="147" t="s">
        <v>6</v>
      </c>
      <c r="G6" s="148" t="s">
        <v>186</v>
      </c>
      <c r="H6" s="148" t="s">
        <v>187</v>
      </c>
      <c r="I6" s="142" t="s">
        <v>200</v>
      </c>
    </row>
    <row r="7" spans="1:10" ht="22.5" customHeight="1">
      <c r="A7" s="147"/>
      <c r="B7" s="147"/>
      <c r="C7" s="10" t="s">
        <v>3</v>
      </c>
      <c r="D7" s="10" t="s">
        <v>4</v>
      </c>
      <c r="E7" s="147"/>
      <c r="F7" s="147"/>
      <c r="G7" s="149"/>
      <c r="H7" s="149"/>
      <c r="I7" s="142"/>
    </row>
    <row r="8" spans="1:10" ht="22.5" customHeight="1">
      <c r="A8" s="4" t="s">
        <v>14</v>
      </c>
      <c r="B8" s="27"/>
      <c r="C8" s="27"/>
      <c r="D8" s="27"/>
      <c r="E8" s="27"/>
      <c r="F8" s="27"/>
      <c r="G8" s="54">
        <f>G9+G167</f>
        <v>177351.2</v>
      </c>
      <c r="H8" s="54">
        <f>H9+H167</f>
        <v>141462.1</v>
      </c>
      <c r="I8" s="7">
        <f>H8/G8*100</f>
        <v>79.763824547000524</v>
      </c>
      <c r="J8" s="7"/>
    </row>
    <row r="9" spans="1:10" s="1" customFormat="1" ht="29.25" customHeight="1">
      <c r="A9" s="12" t="s">
        <v>40</v>
      </c>
      <c r="B9" s="9">
        <v>920</v>
      </c>
      <c r="C9" s="6" t="s">
        <v>7</v>
      </c>
      <c r="D9" s="6" t="s">
        <v>7</v>
      </c>
      <c r="E9" s="6" t="s">
        <v>7</v>
      </c>
      <c r="F9" s="6" t="s">
        <v>7</v>
      </c>
      <c r="G9" s="55">
        <f>G10+G35+G42+G78+G130+G156</f>
        <v>136250.4</v>
      </c>
      <c r="H9" s="55">
        <f>H10+H35+H42+H78+H130+H156</f>
        <v>100361.3</v>
      </c>
      <c r="I9" s="7">
        <f t="shared" ref="I9:I68" si="0">H9/G9*100</f>
        <v>73.659453476833832</v>
      </c>
      <c r="J9" s="7"/>
    </row>
    <row r="10" spans="1:10" ht="15.75">
      <c r="A10" s="5" t="s">
        <v>8</v>
      </c>
      <c r="B10" s="71">
        <v>920</v>
      </c>
      <c r="C10" s="71" t="s">
        <v>9</v>
      </c>
      <c r="D10" s="71" t="s">
        <v>26</v>
      </c>
      <c r="E10" s="71" t="s">
        <v>7</v>
      </c>
      <c r="F10" s="71" t="s">
        <v>7</v>
      </c>
      <c r="G10" s="56">
        <f t="shared" ref="G10" si="1">G11+G20</f>
        <v>2435.5</v>
      </c>
      <c r="H10" s="56">
        <f t="shared" ref="H10" si="2">H11+H20</f>
        <v>2097</v>
      </c>
      <c r="I10" s="7">
        <f t="shared" si="0"/>
        <v>86.101416546910286</v>
      </c>
      <c r="J10" s="7"/>
    </row>
    <row r="11" spans="1:10" ht="38.25">
      <c r="A11" s="2" t="s">
        <v>15</v>
      </c>
      <c r="B11" s="33" t="s">
        <v>23</v>
      </c>
      <c r="C11" s="72">
        <v>1</v>
      </c>
      <c r="D11" s="72">
        <v>3</v>
      </c>
      <c r="E11" s="73"/>
      <c r="F11" s="74" t="s">
        <v>7</v>
      </c>
      <c r="G11" s="57">
        <f t="shared" ref="G11:H11" si="3">G12</f>
        <v>620</v>
      </c>
      <c r="H11" s="57">
        <f t="shared" si="3"/>
        <v>281.8</v>
      </c>
      <c r="I11" s="7">
        <f t="shared" si="0"/>
        <v>45.451612903225808</v>
      </c>
      <c r="J11" s="7"/>
    </row>
    <row r="12" spans="1:10" ht="15.75">
      <c r="A12" s="3" t="s">
        <v>41</v>
      </c>
      <c r="B12" s="33" t="s">
        <v>23</v>
      </c>
      <c r="C12" s="72">
        <v>1</v>
      </c>
      <c r="D12" s="72">
        <v>3</v>
      </c>
      <c r="E12" s="41" t="s">
        <v>99</v>
      </c>
      <c r="F12" s="33" t="s">
        <v>7</v>
      </c>
      <c r="G12" s="57">
        <f t="shared" ref="G12:H18" si="4">G13</f>
        <v>620</v>
      </c>
      <c r="H12" s="57">
        <f t="shared" si="4"/>
        <v>281.8</v>
      </c>
      <c r="I12" s="7">
        <f t="shared" si="0"/>
        <v>45.451612903225808</v>
      </c>
      <c r="J12" s="7"/>
    </row>
    <row r="13" spans="1:10" ht="25.5">
      <c r="A13" s="14" t="s">
        <v>42</v>
      </c>
      <c r="B13" s="33" t="s">
        <v>23</v>
      </c>
      <c r="C13" s="72">
        <v>1</v>
      </c>
      <c r="D13" s="72">
        <v>3</v>
      </c>
      <c r="E13" s="41" t="s">
        <v>100</v>
      </c>
      <c r="F13" s="33"/>
      <c r="G13" s="57">
        <f>G14+G17</f>
        <v>620</v>
      </c>
      <c r="H13" s="57">
        <f>H14+H17</f>
        <v>281.8</v>
      </c>
      <c r="I13" s="7">
        <f t="shared" si="0"/>
        <v>45.451612903225808</v>
      </c>
      <c r="J13" s="7"/>
    </row>
    <row r="14" spans="1:10" ht="51" hidden="1">
      <c r="A14" s="14" t="s">
        <v>142</v>
      </c>
      <c r="B14" s="33" t="s">
        <v>23</v>
      </c>
      <c r="C14" s="72">
        <v>1</v>
      </c>
      <c r="D14" s="72">
        <v>3</v>
      </c>
      <c r="E14" s="41" t="s">
        <v>100</v>
      </c>
      <c r="F14" s="33" t="s">
        <v>145</v>
      </c>
      <c r="G14" s="57" t="str">
        <f t="shared" ref="G14:H15" si="5">G15</f>
        <v>72,1</v>
      </c>
      <c r="H14" s="57">
        <f t="shared" si="5"/>
        <v>0</v>
      </c>
      <c r="I14" s="7">
        <f t="shared" si="0"/>
        <v>0</v>
      </c>
      <c r="J14" s="7"/>
    </row>
    <row r="15" spans="1:10" ht="25.5" hidden="1">
      <c r="A15" s="14" t="s">
        <v>143</v>
      </c>
      <c r="B15" s="33" t="s">
        <v>23</v>
      </c>
      <c r="C15" s="72">
        <v>1</v>
      </c>
      <c r="D15" s="72">
        <v>3</v>
      </c>
      <c r="E15" s="41" t="s">
        <v>100</v>
      </c>
      <c r="F15" s="33" t="s">
        <v>146</v>
      </c>
      <c r="G15" s="57" t="str">
        <f t="shared" si="5"/>
        <v>72,1</v>
      </c>
      <c r="H15" s="57">
        <f t="shared" si="5"/>
        <v>0</v>
      </c>
      <c r="I15" s="7">
        <f t="shared" si="0"/>
        <v>0</v>
      </c>
      <c r="J15" s="7"/>
    </row>
    <row r="16" spans="1:10" ht="51" hidden="1">
      <c r="A16" s="28" t="s">
        <v>144</v>
      </c>
      <c r="B16" s="36" t="s">
        <v>23</v>
      </c>
      <c r="C16" s="75" t="s">
        <v>9</v>
      </c>
      <c r="D16" s="75" t="s">
        <v>10</v>
      </c>
      <c r="E16" s="75" t="s">
        <v>100</v>
      </c>
      <c r="F16" s="36" t="s">
        <v>147</v>
      </c>
      <c r="G16" s="58" t="s">
        <v>150</v>
      </c>
      <c r="H16" s="58">
        <v>0</v>
      </c>
      <c r="I16" s="7">
        <f t="shared" si="0"/>
        <v>0</v>
      </c>
      <c r="J16" s="7"/>
    </row>
    <row r="17" spans="1:10" ht="28.5" customHeight="1">
      <c r="A17" s="11" t="s">
        <v>161</v>
      </c>
      <c r="B17" s="33" t="s">
        <v>23</v>
      </c>
      <c r="C17" s="72">
        <v>1</v>
      </c>
      <c r="D17" s="72">
        <v>3</v>
      </c>
      <c r="E17" s="41" t="s">
        <v>100</v>
      </c>
      <c r="F17" s="33" t="s">
        <v>43</v>
      </c>
      <c r="G17" s="57">
        <f t="shared" si="4"/>
        <v>547.9</v>
      </c>
      <c r="H17" s="57">
        <f t="shared" si="4"/>
        <v>281.8</v>
      </c>
      <c r="I17" s="7">
        <f t="shared" si="0"/>
        <v>51.432743201314111</v>
      </c>
      <c r="J17" s="7"/>
    </row>
    <row r="18" spans="1:10" ht="25.5">
      <c r="A18" s="11" t="s">
        <v>71</v>
      </c>
      <c r="B18" s="33" t="s">
        <v>23</v>
      </c>
      <c r="C18" s="72">
        <v>1</v>
      </c>
      <c r="D18" s="72">
        <v>3</v>
      </c>
      <c r="E18" s="41" t="s">
        <v>100</v>
      </c>
      <c r="F18" s="33" t="s">
        <v>44</v>
      </c>
      <c r="G18" s="57">
        <f t="shared" si="4"/>
        <v>547.9</v>
      </c>
      <c r="H18" s="57">
        <f t="shared" si="4"/>
        <v>281.8</v>
      </c>
      <c r="I18" s="7">
        <f t="shared" si="0"/>
        <v>51.432743201314111</v>
      </c>
      <c r="J18" s="7"/>
    </row>
    <row r="19" spans="1:10" ht="25.5">
      <c r="A19" s="28" t="s">
        <v>70</v>
      </c>
      <c r="B19" s="36" t="s">
        <v>23</v>
      </c>
      <c r="C19" s="75" t="s">
        <v>9</v>
      </c>
      <c r="D19" s="75" t="s">
        <v>10</v>
      </c>
      <c r="E19" s="75" t="s">
        <v>100</v>
      </c>
      <c r="F19" s="36" t="s">
        <v>34</v>
      </c>
      <c r="G19" s="58">
        <v>547.9</v>
      </c>
      <c r="H19" s="58">
        <v>281.8</v>
      </c>
      <c r="I19" s="7">
        <f t="shared" si="0"/>
        <v>51.432743201314111</v>
      </c>
      <c r="J19" s="7"/>
    </row>
    <row r="20" spans="1:10" ht="15.75">
      <c r="A20" s="2" t="s">
        <v>29</v>
      </c>
      <c r="B20" s="76" t="s">
        <v>23</v>
      </c>
      <c r="C20" s="76" t="s">
        <v>9</v>
      </c>
      <c r="D20" s="76" t="s">
        <v>31</v>
      </c>
      <c r="E20" s="76"/>
      <c r="F20" s="76"/>
      <c r="G20" s="60">
        <f t="shared" ref="G20:H20" si="6">G21</f>
        <v>1815.5</v>
      </c>
      <c r="H20" s="60">
        <f t="shared" si="6"/>
        <v>1815.2</v>
      </c>
      <c r="I20" s="7">
        <f t="shared" si="0"/>
        <v>99.983475626549165</v>
      </c>
      <c r="J20" s="7"/>
    </row>
    <row r="21" spans="1:10" ht="15.75">
      <c r="A21" s="3" t="s">
        <v>41</v>
      </c>
      <c r="B21" s="76" t="s">
        <v>23</v>
      </c>
      <c r="C21" s="77" t="s">
        <v>9</v>
      </c>
      <c r="D21" s="77" t="s">
        <v>31</v>
      </c>
      <c r="E21" s="41" t="s">
        <v>99</v>
      </c>
      <c r="F21" s="41"/>
      <c r="G21" s="61">
        <f>G22+G26</f>
        <v>1815.5</v>
      </c>
      <c r="H21" s="61">
        <f t="shared" ref="H21" si="7">H22+H26</f>
        <v>1815.2</v>
      </c>
      <c r="I21" s="7">
        <f t="shared" si="0"/>
        <v>99.983475626549165</v>
      </c>
      <c r="J21" s="7"/>
    </row>
    <row r="22" spans="1:10" ht="25.5">
      <c r="A22" s="3" t="s">
        <v>158</v>
      </c>
      <c r="B22" s="76" t="s">
        <v>23</v>
      </c>
      <c r="C22" s="77" t="s">
        <v>9</v>
      </c>
      <c r="D22" s="77" t="s">
        <v>31</v>
      </c>
      <c r="E22" s="41" t="s">
        <v>159</v>
      </c>
      <c r="F22" s="41"/>
      <c r="G22" s="61">
        <f t="shared" ref="G22:H22" si="8">G23</f>
        <v>1620</v>
      </c>
      <c r="H22" s="61">
        <f t="shared" si="8"/>
        <v>1620</v>
      </c>
      <c r="I22" s="7">
        <f t="shared" si="0"/>
        <v>100</v>
      </c>
      <c r="J22" s="7"/>
    </row>
    <row r="23" spans="1:10" ht="15.75">
      <c r="A23" s="3" t="s">
        <v>45</v>
      </c>
      <c r="B23" s="76" t="s">
        <v>23</v>
      </c>
      <c r="C23" s="77" t="s">
        <v>9</v>
      </c>
      <c r="D23" s="77" t="s">
        <v>31</v>
      </c>
      <c r="E23" s="41" t="s">
        <v>159</v>
      </c>
      <c r="F23" s="41" t="s">
        <v>46</v>
      </c>
      <c r="G23" s="61">
        <f t="shared" ref="G23:H23" si="9">G24</f>
        <v>1620</v>
      </c>
      <c r="H23" s="61">
        <f t="shared" si="9"/>
        <v>1620</v>
      </c>
      <c r="I23" s="7">
        <f t="shared" si="0"/>
        <v>100</v>
      </c>
      <c r="J23" s="7"/>
    </row>
    <row r="24" spans="1:10" ht="15.75">
      <c r="A24" s="3" t="s">
        <v>47</v>
      </c>
      <c r="B24" s="76" t="s">
        <v>23</v>
      </c>
      <c r="C24" s="77" t="s">
        <v>9</v>
      </c>
      <c r="D24" s="77" t="s">
        <v>31</v>
      </c>
      <c r="E24" s="41" t="s">
        <v>159</v>
      </c>
      <c r="F24" s="41" t="s">
        <v>48</v>
      </c>
      <c r="G24" s="61">
        <f t="shared" ref="G24:H24" si="10">G25</f>
        <v>1620</v>
      </c>
      <c r="H24" s="61">
        <f t="shared" si="10"/>
        <v>1620</v>
      </c>
      <c r="I24" s="7">
        <f t="shared" si="0"/>
        <v>100</v>
      </c>
      <c r="J24" s="7"/>
    </row>
    <row r="25" spans="1:10" ht="15.75">
      <c r="A25" s="13" t="s">
        <v>98</v>
      </c>
      <c r="B25" s="36" t="s">
        <v>23</v>
      </c>
      <c r="C25" s="75" t="s">
        <v>9</v>
      </c>
      <c r="D25" s="75" t="s">
        <v>31</v>
      </c>
      <c r="E25" s="75" t="s">
        <v>159</v>
      </c>
      <c r="F25" s="36" t="s">
        <v>97</v>
      </c>
      <c r="G25" s="58">
        <v>1620</v>
      </c>
      <c r="H25" s="58">
        <v>1620</v>
      </c>
      <c r="I25" s="7">
        <f t="shared" si="0"/>
        <v>100</v>
      </c>
      <c r="J25" s="7"/>
    </row>
    <row r="26" spans="1:10" ht="25.5">
      <c r="A26" s="15" t="s">
        <v>30</v>
      </c>
      <c r="B26" s="76" t="s">
        <v>23</v>
      </c>
      <c r="C26" s="73" t="s">
        <v>9</v>
      </c>
      <c r="D26" s="73" t="s">
        <v>31</v>
      </c>
      <c r="E26" s="41" t="s">
        <v>101</v>
      </c>
      <c r="F26" s="78"/>
      <c r="G26" s="57">
        <f>G27+G30</f>
        <v>195.5</v>
      </c>
      <c r="H26" s="57">
        <f>H27+H30</f>
        <v>195.2</v>
      </c>
      <c r="I26" s="7">
        <f t="shared" si="0"/>
        <v>99.846547314578004</v>
      </c>
      <c r="J26" s="7"/>
    </row>
    <row r="27" spans="1:10" ht="25.5">
      <c r="A27" s="11" t="s">
        <v>161</v>
      </c>
      <c r="B27" s="33" t="s">
        <v>23</v>
      </c>
      <c r="C27" s="77" t="s">
        <v>9</v>
      </c>
      <c r="D27" s="77" t="s">
        <v>31</v>
      </c>
      <c r="E27" s="76" t="s">
        <v>101</v>
      </c>
      <c r="F27" s="41" t="s">
        <v>43</v>
      </c>
      <c r="G27" s="57">
        <f t="shared" ref="G27:H28" si="11">G28</f>
        <v>21</v>
      </c>
      <c r="H27" s="57">
        <f t="shared" si="11"/>
        <v>20.7</v>
      </c>
      <c r="I27" s="7">
        <f t="shared" si="0"/>
        <v>98.571428571428569</v>
      </c>
      <c r="J27" s="7"/>
    </row>
    <row r="28" spans="1:10" ht="25.5">
      <c r="A28" s="11" t="s">
        <v>71</v>
      </c>
      <c r="B28" s="33" t="s">
        <v>23</v>
      </c>
      <c r="C28" s="77" t="s">
        <v>9</v>
      </c>
      <c r="D28" s="77" t="s">
        <v>31</v>
      </c>
      <c r="E28" s="76" t="s">
        <v>101</v>
      </c>
      <c r="F28" s="41" t="s">
        <v>44</v>
      </c>
      <c r="G28" s="57">
        <f t="shared" si="11"/>
        <v>21</v>
      </c>
      <c r="H28" s="57">
        <f t="shared" si="11"/>
        <v>20.7</v>
      </c>
      <c r="I28" s="7">
        <f t="shared" si="0"/>
        <v>98.571428571428569</v>
      </c>
      <c r="J28" s="7"/>
    </row>
    <row r="29" spans="1:10" ht="25.5">
      <c r="A29" s="28" t="s">
        <v>70</v>
      </c>
      <c r="B29" s="36" t="s">
        <v>23</v>
      </c>
      <c r="C29" s="75" t="s">
        <v>9</v>
      </c>
      <c r="D29" s="75" t="s">
        <v>31</v>
      </c>
      <c r="E29" s="75" t="s">
        <v>101</v>
      </c>
      <c r="F29" s="36" t="s">
        <v>34</v>
      </c>
      <c r="G29" s="58">
        <v>21</v>
      </c>
      <c r="H29" s="58">
        <v>20.7</v>
      </c>
      <c r="I29" s="7">
        <f t="shared" si="0"/>
        <v>98.571428571428569</v>
      </c>
      <c r="J29" s="7"/>
    </row>
    <row r="30" spans="1:10" ht="15.75">
      <c r="A30" s="11" t="s">
        <v>45</v>
      </c>
      <c r="B30" s="33" t="s">
        <v>23</v>
      </c>
      <c r="C30" s="73" t="s">
        <v>9</v>
      </c>
      <c r="D30" s="73" t="s">
        <v>31</v>
      </c>
      <c r="E30" s="41" t="s">
        <v>101</v>
      </c>
      <c r="F30" s="41" t="s">
        <v>46</v>
      </c>
      <c r="G30" s="60">
        <f>G33+G31</f>
        <v>174.5</v>
      </c>
      <c r="H30" s="57">
        <f>H33+H31</f>
        <v>174.5</v>
      </c>
      <c r="I30" s="7">
        <f t="shared" si="0"/>
        <v>100</v>
      </c>
      <c r="J30" s="7"/>
    </row>
    <row r="31" spans="1:10" ht="15.75">
      <c r="A31" s="11" t="s">
        <v>183</v>
      </c>
      <c r="B31" s="33" t="s">
        <v>23</v>
      </c>
      <c r="C31" s="73" t="s">
        <v>9</v>
      </c>
      <c r="D31" s="73" t="s">
        <v>31</v>
      </c>
      <c r="E31" s="41" t="s">
        <v>101</v>
      </c>
      <c r="F31" s="41" t="s">
        <v>182</v>
      </c>
      <c r="G31" s="60">
        <f>G32</f>
        <v>134.5</v>
      </c>
      <c r="H31" s="57">
        <f>H32</f>
        <v>134.5</v>
      </c>
      <c r="I31" s="7">
        <f t="shared" si="0"/>
        <v>100</v>
      </c>
      <c r="J31" s="7"/>
    </row>
    <row r="32" spans="1:10" ht="76.5">
      <c r="A32" s="28" t="s">
        <v>184</v>
      </c>
      <c r="B32" s="36" t="s">
        <v>23</v>
      </c>
      <c r="C32" s="75" t="s">
        <v>9</v>
      </c>
      <c r="D32" s="75" t="s">
        <v>31</v>
      </c>
      <c r="E32" s="36" t="s">
        <v>101</v>
      </c>
      <c r="F32" s="36" t="s">
        <v>181</v>
      </c>
      <c r="G32" s="59">
        <v>134.5</v>
      </c>
      <c r="H32" s="59">
        <v>134.5</v>
      </c>
      <c r="I32" s="7">
        <f t="shared" si="0"/>
        <v>100</v>
      </c>
      <c r="J32" s="7"/>
    </row>
    <row r="33" spans="1:10" ht="15.75">
      <c r="A33" s="11" t="s">
        <v>47</v>
      </c>
      <c r="B33" s="33" t="s">
        <v>23</v>
      </c>
      <c r="C33" s="73" t="s">
        <v>9</v>
      </c>
      <c r="D33" s="73" t="s">
        <v>31</v>
      </c>
      <c r="E33" s="41" t="s">
        <v>101</v>
      </c>
      <c r="F33" s="41" t="s">
        <v>48</v>
      </c>
      <c r="G33" s="60">
        <f>G34</f>
        <v>40</v>
      </c>
      <c r="H33" s="57">
        <f>H34</f>
        <v>40</v>
      </c>
      <c r="I33" s="7">
        <f t="shared" si="0"/>
        <v>100</v>
      </c>
      <c r="J33" s="7"/>
    </row>
    <row r="34" spans="1:10" ht="15.75">
      <c r="A34" s="13" t="s">
        <v>98</v>
      </c>
      <c r="B34" s="36" t="s">
        <v>23</v>
      </c>
      <c r="C34" s="75" t="s">
        <v>9</v>
      </c>
      <c r="D34" s="75" t="s">
        <v>31</v>
      </c>
      <c r="E34" s="75" t="s">
        <v>101</v>
      </c>
      <c r="F34" s="36" t="s">
        <v>97</v>
      </c>
      <c r="G34" s="58">
        <v>40</v>
      </c>
      <c r="H34" s="58">
        <v>40</v>
      </c>
      <c r="I34" s="7">
        <f t="shared" si="0"/>
        <v>100</v>
      </c>
      <c r="J34" s="7"/>
    </row>
    <row r="35" spans="1:10" ht="25.5">
      <c r="A35" s="16" t="s">
        <v>49</v>
      </c>
      <c r="B35" s="79" t="s">
        <v>23</v>
      </c>
      <c r="C35" s="79" t="s">
        <v>10</v>
      </c>
      <c r="D35" s="79" t="s">
        <v>26</v>
      </c>
      <c r="E35" s="79"/>
      <c r="F35" s="79"/>
      <c r="G35" s="62">
        <f t="shared" ref="G35:H40" si="12">G36</f>
        <v>2360</v>
      </c>
      <c r="H35" s="62">
        <f t="shared" si="12"/>
        <v>1089</v>
      </c>
      <c r="I35" s="7">
        <f t="shared" si="0"/>
        <v>46.144067796610173</v>
      </c>
      <c r="J35" s="7"/>
    </row>
    <row r="36" spans="1:10" ht="15.75">
      <c r="A36" s="17" t="s">
        <v>27</v>
      </c>
      <c r="B36" s="80" t="s">
        <v>23</v>
      </c>
      <c r="C36" s="80" t="s">
        <v>10</v>
      </c>
      <c r="D36" s="80" t="s">
        <v>25</v>
      </c>
      <c r="E36" s="81"/>
      <c r="F36" s="80"/>
      <c r="G36" s="60">
        <f t="shared" si="12"/>
        <v>2360</v>
      </c>
      <c r="H36" s="60">
        <f t="shared" si="12"/>
        <v>1089</v>
      </c>
      <c r="I36" s="7">
        <f t="shared" si="0"/>
        <v>46.144067796610173</v>
      </c>
      <c r="J36" s="7"/>
    </row>
    <row r="37" spans="1:10" ht="15.75">
      <c r="A37" s="3" t="s">
        <v>41</v>
      </c>
      <c r="B37" s="82" t="s">
        <v>23</v>
      </c>
      <c r="C37" s="82" t="s">
        <v>10</v>
      </c>
      <c r="D37" s="82" t="s">
        <v>25</v>
      </c>
      <c r="E37" s="41" t="s">
        <v>99</v>
      </c>
      <c r="F37" s="82"/>
      <c r="G37" s="60">
        <f>G38</f>
        <v>2360</v>
      </c>
      <c r="H37" s="60">
        <f>H38</f>
        <v>1089</v>
      </c>
      <c r="I37" s="7">
        <f t="shared" si="0"/>
        <v>46.144067796610173</v>
      </c>
      <c r="J37" s="7"/>
    </row>
    <row r="38" spans="1:10" ht="25.5">
      <c r="A38" s="18" t="s">
        <v>79</v>
      </c>
      <c r="B38" s="82" t="s">
        <v>23</v>
      </c>
      <c r="C38" s="82" t="s">
        <v>10</v>
      </c>
      <c r="D38" s="82" t="s">
        <v>25</v>
      </c>
      <c r="E38" s="41" t="s">
        <v>102</v>
      </c>
      <c r="F38" s="82"/>
      <c r="G38" s="60">
        <f t="shared" si="12"/>
        <v>2360</v>
      </c>
      <c r="H38" s="60">
        <f t="shared" si="12"/>
        <v>1089</v>
      </c>
      <c r="I38" s="7">
        <f t="shared" si="0"/>
        <v>46.144067796610173</v>
      </c>
      <c r="J38" s="7"/>
    </row>
    <row r="39" spans="1:10" ht="26.25" customHeight="1">
      <c r="A39" s="11" t="s">
        <v>161</v>
      </c>
      <c r="B39" s="80">
        <v>920</v>
      </c>
      <c r="C39" s="82" t="s">
        <v>10</v>
      </c>
      <c r="D39" s="82" t="s">
        <v>25</v>
      </c>
      <c r="E39" s="41" t="s">
        <v>102</v>
      </c>
      <c r="F39" s="80" t="s">
        <v>43</v>
      </c>
      <c r="G39" s="60">
        <f t="shared" si="12"/>
        <v>2360</v>
      </c>
      <c r="H39" s="60">
        <f t="shared" si="12"/>
        <v>1089</v>
      </c>
      <c r="I39" s="7">
        <f t="shared" si="0"/>
        <v>46.144067796610173</v>
      </c>
      <c r="J39" s="7"/>
    </row>
    <row r="40" spans="1:10" ht="25.5">
      <c r="A40" s="11" t="s">
        <v>71</v>
      </c>
      <c r="B40" s="80">
        <v>920</v>
      </c>
      <c r="C40" s="82" t="s">
        <v>10</v>
      </c>
      <c r="D40" s="82" t="s">
        <v>25</v>
      </c>
      <c r="E40" s="41" t="s">
        <v>102</v>
      </c>
      <c r="F40" s="80" t="s">
        <v>44</v>
      </c>
      <c r="G40" s="60">
        <f t="shared" si="12"/>
        <v>2360</v>
      </c>
      <c r="H40" s="60">
        <f t="shared" si="12"/>
        <v>1089</v>
      </c>
      <c r="I40" s="7">
        <f t="shared" si="0"/>
        <v>46.144067796610173</v>
      </c>
      <c r="J40" s="7"/>
    </row>
    <row r="41" spans="1:10" ht="25.5">
      <c r="A41" s="29" t="s">
        <v>70</v>
      </c>
      <c r="B41" s="83" t="s">
        <v>23</v>
      </c>
      <c r="C41" s="83" t="s">
        <v>10</v>
      </c>
      <c r="D41" s="83" t="s">
        <v>25</v>
      </c>
      <c r="E41" s="83" t="s">
        <v>102</v>
      </c>
      <c r="F41" s="83" t="s">
        <v>34</v>
      </c>
      <c r="G41" s="63">
        <v>2360</v>
      </c>
      <c r="H41" s="58">
        <v>1089</v>
      </c>
      <c r="I41" s="7">
        <f t="shared" si="0"/>
        <v>46.144067796610173</v>
      </c>
      <c r="J41" s="7"/>
    </row>
    <row r="42" spans="1:10" ht="15.75">
      <c r="A42" s="16" t="s">
        <v>50</v>
      </c>
      <c r="B42" s="79">
        <v>920</v>
      </c>
      <c r="C42" s="79" t="s">
        <v>11</v>
      </c>
      <c r="D42" s="79" t="s">
        <v>26</v>
      </c>
      <c r="E42" s="79"/>
      <c r="F42" s="79"/>
      <c r="G42" s="62">
        <f>G50+G66+G43</f>
        <v>25066.3</v>
      </c>
      <c r="H42" s="62">
        <f>H50+H66+H43</f>
        <v>2514.1</v>
      </c>
      <c r="I42" s="7">
        <f t="shared" si="0"/>
        <v>10.029800967833307</v>
      </c>
      <c r="J42" s="7"/>
    </row>
    <row r="43" spans="1:10" ht="15.75">
      <c r="A43" s="16" t="s">
        <v>174</v>
      </c>
      <c r="B43" s="79" t="s">
        <v>23</v>
      </c>
      <c r="C43" s="79" t="s">
        <v>11</v>
      </c>
      <c r="D43" s="79" t="s">
        <v>175</v>
      </c>
      <c r="E43" s="79"/>
      <c r="F43" s="79"/>
      <c r="G43" s="62">
        <f>G47</f>
        <v>10</v>
      </c>
      <c r="H43" s="62">
        <f>H47</f>
        <v>10</v>
      </c>
      <c r="I43" s="7">
        <f t="shared" si="0"/>
        <v>100</v>
      </c>
      <c r="J43" s="7"/>
    </row>
    <row r="44" spans="1:10" ht="25.5">
      <c r="A44" s="17" t="s">
        <v>94</v>
      </c>
      <c r="B44" s="80" t="s">
        <v>23</v>
      </c>
      <c r="C44" s="80" t="s">
        <v>11</v>
      </c>
      <c r="D44" s="80" t="s">
        <v>175</v>
      </c>
      <c r="E44" s="80" t="s">
        <v>103</v>
      </c>
      <c r="F44" s="79"/>
      <c r="G44" s="60">
        <f t="shared" ref="G44:H48" si="13">G45</f>
        <v>10</v>
      </c>
      <c r="H44" s="60">
        <f t="shared" si="13"/>
        <v>10</v>
      </c>
      <c r="I44" s="7">
        <f t="shared" si="0"/>
        <v>100</v>
      </c>
      <c r="J44" s="7"/>
    </row>
    <row r="45" spans="1:10" ht="15.75">
      <c r="A45" s="17" t="s">
        <v>95</v>
      </c>
      <c r="B45" s="80" t="s">
        <v>23</v>
      </c>
      <c r="C45" s="80" t="s">
        <v>11</v>
      </c>
      <c r="D45" s="80" t="s">
        <v>175</v>
      </c>
      <c r="E45" s="80" t="s">
        <v>104</v>
      </c>
      <c r="F45" s="79"/>
      <c r="G45" s="60">
        <f t="shared" si="13"/>
        <v>10</v>
      </c>
      <c r="H45" s="60">
        <f t="shared" si="13"/>
        <v>10</v>
      </c>
      <c r="I45" s="7">
        <f t="shared" si="0"/>
        <v>100</v>
      </c>
      <c r="J45" s="7"/>
    </row>
    <row r="46" spans="1:10" ht="15.75">
      <c r="A46" s="17" t="s">
        <v>177</v>
      </c>
      <c r="B46" s="80" t="s">
        <v>23</v>
      </c>
      <c r="C46" s="80" t="s">
        <v>11</v>
      </c>
      <c r="D46" s="80" t="s">
        <v>175</v>
      </c>
      <c r="E46" s="80" t="s">
        <v>176</v>
      </c>
      <c r="F46" s="79"/>
      <c r="G46" s="60">
        <f t="shared" si="13"/>
        <v>10</v>
      </c>
      <c r="H46" s="60">
        <f t="shared" si="13"/>
        <v>10</v>
      </c>
      <c r="I46" s="7">
        <f t="shared" si="0"/>
        <v>100</v>
      </c>
      <c r="J46" s="7"/>
    </row>
    <row r="47" spans="1:10" ht="25.5">
      <c r="A47" s="11" t="s">
        <v>161</v>
      </c>
      <c r="B47" s="80" t="s">
        <v>23</v>
      </c>
      <c r="C47" s="80" t="s">
        <v>11</v>
      </c>
      <c r="D47" s="80" t="s">
        <v>175</v>
      </c>
      <c r="E47" s="80" t="s">
        <v>176</v>
      </c>
      <c r="F47" s="80" t="s">
        <v>43</v>
      </c>
      <c r="G47" s="60">
        <f t="shared" si="13"/>
        <v>10</v>
      </c>
      <c r="H47" s="60">
        <f t="shared" si="13"/>
        <v>10</v>
      </c>
      <c r="I47" s="7">
        <f t="shared" si="0"/>
        <v>100</v>
      </c>
      <c r="J47" s="7"/>
    </row>
    <row r="48" spans="1:10" ht="25.5">
      <c r="A48" s="11" t="s">
        <v>71</v>
      </c>
      <c r="B48" s="80" t="s">
        <v>23</v>
      </c>
      <c r="C48" s="80" t="s">
        <v>11</v>
      </c>
      <c r="D48" s="80" t="s">
        <v>175</v>
      </c>
      <c r="E48" s="80" t="s">
        <v>176</v>
      </c>
      <c r="F48" s="80" t="s">
        <v>44</v>
      </c>
      <c r="G48" s="60">
        <f t="shared" si="13"/>
        <v>10</v>
      </c>
      <c r="H48" s="60">
        <f t="shared" si="13"/>
        <v>10</v>
      </c>
      <c r="I48" s="7">
        <f t="shared" si="0"/>
        <v>100</v>
      </c>
      <c r="J48" s="7"/>
    </row>
    <row r="49" spans="1:10" ht="25.5">
      <c r="A49" s="28" t="s">
        <v>70</v>
      </c>
      <c r="B49" s="75" t="s">
        <v>23</v>
      </c>
      <c r="C49" s="75" t="s">
        <v>11</v>
      </c>
      <c r="D49" s="75" t="s">
        <v>175</v>
      </c>
      <c r="E49" s="75" t="s">
        <v>176</v>
      </c>
      <c r="F49" s="75" t="s">
        <v>34</v>
      </c>
      <c r="G49" s="59">
        <v>10</v>
      </c>
      <c r="H49" s="59">
        <v>10</v>
      </c>
      <c r="I49" s="7">
        <f t="shared" si="0"/>
        <v>100</v>
      </c>
      <c r="J49" s="7"/>
    </row>
    <row r="50" spans="1:10" ht="15.75">
      <c r="A50" s="17" t="s">
        <v>33</v>
      </c>
      <c r="B50" s="80">
        <v>920</v>
      </c>
      <c r="C50" s="80" t="s">
        <v>11</v>
      </c>
      <c r="D50" s="80" t="s">
        <v>24</v>
      </c>
      <c r="E50" s="80"/>
      <c r="F50" s="80"/>
      <c r="G50" s="60">
        <f>G61+G51</f>
        <v>24866.3</v>
      </c>
      <c r="H50" s="60">
        <f>H61+H51</f>
        <v>2344.1</v>
      </c>
      <c r="I50" s="7">
        <f t="shared" si="0"/>
        <v>9.4268146045048926</v>
      </c>
      <c r="J50" s="7"/>
    </row>
    <row r="51" spans="1:10" ht="25.5">
      <c r="A51" s="17" t="s">
        <v>94</v>
      </c>
      <c r="B51" s="80">
        <v>920</v>
      </c>
      <c r="C51" s="80" t="s">
        <v>11</v>
      </c>
      <c r="D51" s="80" t="s">
        <v>24</v>
      </c>
      <c r="E51" s="80" t="s">
        <v>103</v>
      </c>
      <c r="F51" s="80"/>
      <c r="G51" s="60">
        <f>G52</f>
        <v>23810.6</v>
      </c>
      <c r="H51" s="60">
        <f>H52</f>
        <v>1316.8</v>
      </c>
      <c r="I51" s="7">
        <f t="shared" si="0"/>
        <v>5.5303100299866443</v>
      </c>
      <c r="J51" s="7"/>
    </row>
    <row r="52" spans="1:10" ht="15.75">
      <c r="A52" s="17" t="s">
        <v>95</v>
      </c>
      <c r="B52" s="80">
        <v>920</v>
      </c>
      <c r="C52" s="80" t="s">
        <v>11</v>
      </c>
      <c r="D52" s="80" t="s">
        <v>24</v>
      </c>
      <c r="E52" s="80" t="s">
        <v>104</v>
      </c>
      <c r="F52" s="80"/>
      <c r="G52" s="60">
        <f>G53+G57</f>
        <v>23810.6</v>
      </c>
      <c r="H52" s="60">
        <f>H53+H57</f>
        <v>1316.8</v>
      </c>
      <c r="I52" s="7">
        <f t="shared" si="0"/>
        <v>5.5303100299866443</v>
      </c>
      <c r="J52" s="7"/>
    </row>
    <row r="53" spans="1:10" ht="25.5">
      <c r="A53" s="17" t="s">
        <v>96</v>
      </c>
      <c r="B53" s="80">
        <v>920</v>
      </c>
      <c r="C53" s="80" t="s">
        <v>11</v>
      </c>
      <c r="D53" s="80" t="s">
        <v>24</v>
      </c>
      <c r="E53" s="80" t="s">
        <v>127</v>
      </c>
      <c r="F53" s="80"/>
      <c r="G53" s="60">
        <f t="shared" ref="G53:H55" si="14">G54</f>
        <v>1316.8</v>
      </c>
      <c r="H53" s="60">
        <f t="shared" si="14"/>
        <v>1316.8</v>
      </c>
      <c r="I53" s="7">
        <f t="shared" si="0"/>
        <v>100</v>
      </c>
      <c r="J53" s="7"/>
    </row>
    <row r="54" spans="1:10" ht="25.5" customHeight="1">
      <c r="A54" s="40" t="s">
        <v>161</v>
      </c>
      <c r="B54" s="80">
        <v>920</v>
      </c>
      <c r="C54" s="80" t="s">
        <v>11</v>
      </c>
      <c r="D54" s="80" t="s">
        <v>24</v>
      </c>
      <c r="E54" s="80" t="s">
        <v>127</v>
      </c>
      <c r="F54" s="80" t="s">
        <v>43</v>
      </c>
      <c r="G54" s="64">
        <f t="shared" si="14"/>
        <v>1316.8</v>
      </c>
      <c r="H54" s="64">
        <f t="shared" si="14"/>
        <v>1316.8</v>
      </c>
      <c r="I54" s="7">
        <f t="shared" si="0"/>
        <v>100</v>
      </c>
      <c r="J54" s="7"/>
    </row>
    <row r="55" spans="1:10" ht="25.5">
      <c r="A55" s="38" t="s">
        <v>71</v>
      </c>
      <c r="B55" s="80">
        <v>920</v>
      </c>
      <c r="C55" s="80" t="s">
        <v>11</v>
      </c>
      <c r="D55" s="80" t="s">
        <v>24</v>
      </c>
      <c r="E55" s="80" t="s">
        <v>127</v>
      </c>
      <c r="F55" s="80" t="s">
        <v>44</v>
      </c>
      <c r="G55" s="64">
        <f t="shared" si="14"/>
        <v>1316.8</v>
      </c>
      <c r="H55" s="64">
        <f t="shared" si="14"/>
        <v>1316.8</v>
      </c>
      <c r="I55" s="7">
        <f t="shared" si="0"/>
        <v>100</v>
      </c>
      <c r="J55" s="7"/>
    </row>
    <row r="56" spans="1:10" ht="25.5">
      <c r="A56" s="39" t="s">
        <v>70</v>
      </c>
      <c r="B56" s="75">
        <v>920</v>
      </c>
      <c r="C56" s="75" t="s">
        <v>11</v>
      </c>
      <c r="D56" s="75" t="s">
        <v>24</v>
      </c>
      <c r="E56" s="75" t="s">
        <v>127</v>
      </c>
      <c r="F56" s="75" t="s">
        <v>34</v>
      </c>
      <c r="G56" s="59">
        <v>1316.8</v>
      </c>
      <c r="H56" s="63">
        <v>1316.8</v>
      </c>
      <c r="I56" s="7">
        <f t="shared" si="0"/>
        <v>100</v>
      </c>
      <c r="J56" s="7"/>
    </row>
    <row r="57" spans="1:10" ht="30" hidden="1" customHeight="1">
      <c r="A57" s="40" t="s">
        <v>160</v>
      </c>
      <c r="B57" s="80" t="s">
        <v>23</v>
      </c>
      <c r="C57" s="80" t="s">
        <v>11</v>
      </c>
      <c r="D57" s="80" t="s">
        <v>24</v>
      </c>
      <c r="E57" s="80" t="s">
        <v>162</v>
      </c>
      <c r="F57" s="80"/>
      <c r="G57" s="64">
        <f t="shared" ref="G57:H59" si="15">G58</f>
        <v>22493.8</v>
      </c>
      <c r="H57" s="64">
        <f t="shared" si="15"/>
        <v>0</v>
      </c>
      <c r="I57" s="7">
        <f t="shared" si="0"/>
        <v>0</v>
      </c>
      <c r="J57" s="7"/>
    </row>
    <row r="58" spans="1:10" ht="25.5" hidden="1">
      <c r="A58" s="40" t="s">
        <v>161</v>
      </c>
      <c r="B58" s="80" t="s">
        <v>23</v>
      </c>
      <c r="C58" s="80" t="s">
        <v>11</v>
      </c>
      <c r="D58" s="80" t="s">
        <v>24</v>
      </c>
      <c r="E58" s="80" t="s">
        <v>162</v>
      </c>
      <c r="F58" s="80" t="s">
        <v>43</v>
      </c>
      <c r="G58" s="64">
        <f t="shared" si="15"/>
        <v>22493.8</v>
      </c>
      <c r="H58" s="64">
        <f t="shared" si="15"/>
        <v>0</v>
      </c>
      <c r="I58" s="7">
        <f t="shared" si="0"/>
        <v>0</v>
      </c>
      <c r="J58" s="7"/>
    </row>
    <row r="59" spans="1:10" ht="25.5" hidden="1">
      <c r="A59" s="40" t="s">
        <v>71</v>
      </c>
      <c r="B59" s="80" t="s">
        <v>23</v>
      </c>
      <c r="C59" s="80" t="s">
        <v>11</v>
      </c>
      <c r="D59" s="80" t="s">
        <v>24</v>
      </c>
      <c r="E59" s="80" t="s">
        <v>162</v>
      </c>
      <c r="F59" s="80" t="s">
        <v>44</v>
      </c>
      <c r="G59" s="64">
        <f t="shared" si="15"/>
        <v>22493.8</v>
      </c>
      <c r="H59" s="64">
        <f t="shared" si="15"/>
        <v>0</v>
      </c>
      <c r="I59" s="7">
        <f t="shared" si="0"/>
        <v>0</v>
      </c>
      <c r="J59" s="7"/>
    </row>
    <row r="60" spans="1:10" ht="25.5" hidden="1">
      <c r="A60" s="39" t="s">
        <v>72</v>
      </c>
      <c r="B60" s="75" t="s">
        <v>23</v>
      </c>
      <c r="C60" s="75" t="s">
        <v>11</v>
      </c>
      <c r="D60" s="75" t="s">
        <v>24</v>
      </c>
      <c r="E60" s="75" t="s">
        <v>162</v>
      </c>
      <c r="F60" s="75" t="s">
        <v>36</v>
      </c>
      <c r="G60" s="59">
        <v>22493.8</v>
      </c>
      <c r="H60" s="63">
        <v>0</v>
      </c>
      <c r="I60" s="7">
        <f t="shared" si="0"/>
        <v>0</v>
      </c>
      <c r="J60" s="7"/>
    </row>
    <row r="61" spans="1:10" ht="15.75">
      <c r="A61" s="3" t="s">
        <v>41</v>
      </c>
      <c r="B61" s="80">
        <v>920</v>
      </c>
      <c r="C61" s="80" t="s">
        <v>11</v>
      </c>
      <c r="D61" s="80" t="s">
        <v>24</v>
      </c>
      <c r="E61" s="41" t="s">
        <v>99</v>
      </c>
      <c r="F61" s="80"/>
      <c r="G61" s="60">
        <f>G62</f>
        <v>1055.7</v>
      </c>
      <c r="H61" s="60">
        <f>H62</f>
        <v>1027.3</v>
      </c>
      <c r="I61" s="7">
        <f t="shared" si="0"/>
        <v>97.309841811120577</v>
      </c>
      <c r="J61" s="7"/>
    </row>
    <row r="62" spans="1:10" ht="51">
      <c r="A62" s="37" t="s">
        <v>80</v>
      </c>
      <c r="B62" s="80" t="s">
        <v>23</v>
      </c>
      <c r="C62" s="80" t="s">
        <v>11</v>
      </c>
      <c r="D62" s="80" t="s">
        <v>24</v>
      </c>
      <c r="E62" s="80" t="s">
        <v>105</v>
      </c>
      <c r="F62" s="82"/>
      <c r="G62" s="60">
        <f>G65</f>
        <v>1055.7</v>
      </c>
      <c r="H62" s="60">
        <f>H65</f>
        <v>1027.3</v>
      </c>
      <c r="I62" s="7">
        <f t="shared" si="0"/>
        <v>97.309841811120577</v>
      </c>
      <c r="J62" s="7"/>
    </row>
    <row r="63" spans="1:10" ht="30" customHeight="1">
      <c r="A63" s="38" t="s">
        <v>161</v>
      </c>
      <c r="B63" s="80">
        <v>920</v>
      </c>
      <c r="C63" s="80" t="s">
        <v>11</v>
      </c>
      <c r="D63" s="80" t="s">
        <v>24</v>
      </c>
      <c r="E63" s="80" t="s">
        <v>105</v>
      </c>
      <c r="F63" s="80" t="s">
        <v>43</v>
      </c>
      <c r="G63" s="60">
        <f t="shared" ref="G63:H64" si="16">G64</f>
        <v>1055.7</v>
      </c>
      <c r="H63" s="60">
        <f t="shared" si="16"/>
        <v>1027.3</v>
      </c>
      <c r="I63" s="7">
        <f t="shared" si="0"/>
        <v>97.309841811120577</v>
      </c>
      <c r="J63" s="7"/>
    </row>
    <row r="64" spans="1:10" ht="25.5">
      <c r="A64" s="38" t="s">
        <v>71</v>
      </c>
      <c r="B64" s="80">
        <v>920</v>
      </c>
      <c r="C64" s="80" t="s">
        <v>11</v>
      </c>
      <c r="D64" s="80" t="s">
        <v>24</v>
      </c>
      <c r="E64" s="80" t="s">
        <v>105</v>
      </c>
      <c r="F64" s="80" t="s">
        <v>44</v>
      </c>
      <c r="G64" s="60">
        <f t="shared" si="16"/>
        <v>1055.7</v>
      </c>
      <c r="H64" s="60">
        <f t="shared" si="16"/>
        <v>1027.3</v>
      </c>
      <c r="I64" s="7">
        <f t="shared" si="0"/>
        <v>97.309841811120577</v>
      </c>
      <c r="J64" s="7"/>
    </row>
    <row r="65" spans="1:11" ht="25.5">
      <c r="A65" s="39" t="s">
        <v>70</v>
      </c>
      <c r="B65" s="75" t="s">
        <v>23</v>
      </c>
      <c r="C65" s="75" t="s">
        <v>11</v>
      </c>
      <c r="D65" s="75" t="s">
        <v>24</v>
      </c>
      <c r="E65" s="75" t="s">
        <v>105</v>
      </c>
      <c r="F65" s="83" t="s">
        <v>34</v>
      </c>
      <c r="G65" s="63">
        <v>1055.7</v>
      </c>
      <c r="H65" s="63">
        <v>1027.3</v>
      </c>
      <c r="I65" s="7">
        <f t="shared" si="0"/>
        <v>97.309841811120577</v>
      </c>
      <c r="J65" s="7"/>
    </row>
    <row r="66" spans="1:11" s="45" customFormat="1" ht="15.75">
      <c r="A66" s="40" t="s">
        <v>163</v>
      </c>
      <c r="B66" s="80" t="s">
        <v>23</v>
      </c>
      <c r="C66" s="80" t="s">
        <v>11</v>
      </c>
      <c r="D66" s="80" t="s">
        <v>164</v>
      </c>
      <c r="E66" s="80"/>
      <c r="F66" s="82"/>
      <c r="G66" s="65">
        <f>G67+G73</f>
        <v>190</v>
      </c>
      <c r="H66" s="65">
        <f t="shared" ref="H66" si="17">H67+H73</f>
        <v>160</v>
      </c>
      <c r="I66" s="7">
        <f t="shared" si="0"/>
        <v>84.210526315789465</v>
      </c>
      <c r="J66" s="7"/>
      <c r="K66"/>
    </row>
    <row r="67" spans="1:11" s="45" customFormat="1" ht="27.75" customHeight="1">
      <c r="A67" s="40" t="s">
        <v>94</v>
      </c>
      <c r="B67" s="80" t="s">
        <v>23</v>
      </c>
      <c r="C67" s="80" t="s">
        <v>11</v>
      </c>
      <c r="D67" s="80" t="s">
        <v>164</v>
      </c>
      <c r="E67" s="80" t="s">
        <v>103</v>
      </c>
      <c r="F67" s="82"/>
      <c r="G67" s="65">
        <f>G68</f>
        <v>160</v>
      </c>
      <c r="H67" s="65">
        <f t="shared" ref="H67" si="18">H68</f>
        <v>160</v>
      </c>
      <c r="I67" s="7">
        <f t="shared" si="0"/>
        <v>100</v>
      </c>
      <c r="J67" s="7"/>
      <c r="K67"/>
    </row>
    <row r="68" spans="1:11" s="45" customFormat="1" ht="37.5" customHeight="1">
      <c r="A68" s="40" t="s">
        <v>167</v>
      </c>
      <c r="B68" s="80">
        <v>920</v>
      </c>
      <c r="C68" s="80" t="s">
        <v>11</v>
      </c>
      <c r="D68" s="80" t="s">
        <v>164</v>
      </c>
      <c r="E68" s="80" t="s">
        <v>170</v>
      </c>
      <c r="F68" s="82"/>
      <c r="G68" s="65">
        <f>G69</f>
        <v>160</v>
      </c>
      <c r="H68" s="65">
        <f t="shared" ref="H68" si="19">H69</f>
        <v>160</v>
      </c>
      <c r="I68" s="7">
        <f t="shared" si="0"/>
        <v>100</v>
      </c>
      <c r="J68" s="7"/>
      <c r="K68"/>
    </row>
    <row r="69" spans="1:11" s="45" customFormat="1" ht="25.5">
      <c r="A69" s="40" t="s">
        <v>168</v>
      </c>
      <c r="B69" s="80" t="s">
        <v>23</v>
      </c>
      <c r="C69" s="80" t="s">
        <v>11</v>
      </c>
      <c r="D69" s="80" t="s">
        <v>164</v>
      </c>
      <c r="E69" s="80" t="s">
        <v>169</v>
      </c>
      <c r="F69" s="82"/>
      <c r="G69" s="65">
        <f>G70</f>
        <v>160</v>
      </c>
      <c r="H69" s="65">
        <f t="shared" ref="H69" si="20">H70</f>
        <v>160</v>
      </c>
      <c r="I69" s="7">
        <f t="shared" ref="I69:I131" si="21">H69/G69*100</f>
        <v>100</v>
      </c>
      <c r="J69" s="7"/>
      <c r="K69"/>
    </row>
    <row r="70" spans="1:11" s="45" customFormat="1" ht="27" customHeight="1">
      <c r="A70" s="40" t="s">
        <v>161</v>
      </c>
      <c r="B70" s="80">
        <v>920</v>
      </c>
      <c r="C70" s="80" t="s">
        <v>11</v>
      </c>
      <c r="D70" s="80" t="s">
        <v>164</v>
      </c>
      <c r="E70" s="80" t="s">
        <v>169</v>
      </c>
      <c r="F70" s="82" t="s">
        <v>43</v>
      </c>
      <c r="G70" s="65">
        <f>G71</f>
        <v>160</v>
      </c>
      <c r="H70" s="65">
        <f t="shared" ref="H70" si="22">H71</f>
        <v>160</v>
      </c>
      <c r="I70" s="7">
        <f t="shared" si="21"/>
        <v>100</v>
      </c>
      <c r="J70" s="7"/>
      <c r="K70"/>
    </row>
    <row r="71" spans="1:11" s="45" customFormat="1" ht="25.5">
      <c r="A71" s="40" t="s">
        <v>71</v>
      </c>
      <c r="B71" s="80">
        <v>920</v>
      </c>
      <c r="C71" s="80" t="s">
        <v>11</v>
      </c>
      <c r="D71" s="80" t="s">
        <v>164</v>
      </c>
      <c r="E71" s="80" t="s">
        <v>169</v>
      </c>
      <c r="F71" s="82" t="s">
        <v>44</v>
      </c>
      <c r="G71" s="65">
        <f>G72</f>
        <v>160</v>
      </c>
      <c r="H71" s="65">
        <f t="shared" ref="H71" si="23">H72</f>
        <v>160</v>
      </c>
      <c r="I71" s="7">
        <f t="shared" si="21"/>
        <v>100</v>
      </c>
      <c r="J71" s="7"/>
      <c r="K71"/>
    </row>
    <row r="72" spans="1:11" s="45" customFormat="1" ht="25.5">
      <c r="A72" s="39" t="s">
        <v>70</v>
      </c>
      <c r="B72" s="75">
        <v>920</v>
      </c>
      <c r="C72" s="75" t="s">
        <v>11</v>
      </c>
      <c r="D72" s="75" t="s">
        <v>164</v>
      </c>
      <c r="E72" s="75" t="s">
        <v>169</v>
      </c>
      <c r="F72" s="83" t="s">
        <v>34</v>
      </c>
      <c r="G72" s="63">
        <v>160</v>
      </c>
      <c r="H72" s="63">
        <v>160</v>
      </c>
      <c r="I72" s="7">
        <f t="shared" si="21"/>
        <v>100</v>
      </c>
      <c r="J72" s="7"/>
      <c r="K72"/>
    </row>
    <row r="73" spans="1:11" s="45" customFormat="1" ht="15.75" hidden="1">
      <c r="A73" s="40" t="s">
        <v>41</v>
      </c>
      <c r="B73" s="80" t="s">
        <v>23</v>
      </c>
      <c r="C73" s="80" t="s">
        <v>11</v>
      </c>
      <c r="D73" s="80" t="s">
        <v>164</v>
      </c>
      <c r="E73" s="80" t="s">
        <v>99</v>
      </c>
      <c r="F73" s="82"/>
      <c r="G73" s="65">
        <f>G74</f>
        <v>30</v>
      </c>
      <c r="H73" s="65">
        <f t="shared" ref="H73" si="24">H74</f>
        <v>0</v>
      </c>
      <c r="I73" s="7">
        <f t="shared" si="21"/>
        <v>0</v>
      </c>
      <c r="J73" s="7"/>
      <c r="K73"/>
    </row>
    <row r="74" spans="1:11" s="45" customFormat="1" ht="25.5" hidden="1">
      <c r="A74" s="40" t="s">
        <v>165</v>
      </c>
      <c r="B74" s="80" t="s">
        <v>23</v>
      </c>
      <c r="C74" s="80" t="s">
        <v>11</v>
      </c>
      <c r="D74" s="80" t="s">
        <v>164</v>
      </c>
      <c r="E74" s="80" t="s">
        <v>166</v>
      </c>
      <c r="F74" s="82"/>
      <c r="G74" s="65">
        <f>G75</f>
        <v>30</v>
      </c>
      <c r="H74" s="65">
        <f t="shared" ref="H74" si="25">H75</f>
        <v>0</v>
      </c>
      <c r="I74" s="7">
        <f t="shared" si="21"/>
        <v>0</v>
      </c>
      <c r="J74" s="7"/>
      <c r="K74"/>
    </row>
    <row r="75" spans="1:11" s="45" customFormat="1" ht="32.25" hidden="1" customHeight="1">
      <c r="A75" s="40" t="s">
        <v>161</v>
      </c>
      <c r="B75" s="80" t="s">
        <v>23</v>
      </c>
      <c r="C75" s="80" t="s">
        <v>11</v>
      </c>
      <c r="D75" s="80" t="s">
        <v>164</v>
      </c>
      <c r="E75" s="80" t="s">
        <v>166</v>
      </c>
      <c r="F75" s="82" t="s">
        <v>43</v>
      </c>
      <c r="G75" s="65">
        <f>G76</f>
        <v>30</v>
      </c>
      <c r="H75" s="60">
        <f>H76</f>
        <v>0</v>
      </c>
      <c r="I75" s="7">
        <f t="shared" si="21"/>
        <v>0</v>
      </c>
      <c r="J75" s="7"/>
      <c r="K75"/>
    </row>
    <row r="76" spans="1:11" s="45" customFormat="1" ht="32.25" hidden="1" customHeight="1">
      <c r="A76" s="40" t="s">
        <v>71</v>
      </c>
      <c r="B76" s="80" t="s">
        <v>23</v>
      </c>
      <c r="C76" s="80" t="s">
        <v>11</v>
      </c>
      <c r="D76" s="80" t="s">
        <v>164</v>
      </c>
      <c r="E76" s="80" t="s">
        <v>166</v>
      </c>
      <c r="F76" s="82" t="s">
        <v>44</v>
      </c>
      <c r="G76" s="65">
        <f>G77</f>
        <v>30</v>
      </c>
      <c r="H76" s="60">
        <f>H77</f>
        <v>0</v>
      </c>
      <c r="I76" s="7">
        <f t="shared" si="21"/>
        <v>0</v>
      </c>
      <c r="J76" s="7"/>
      <c r="K76"/>
    </row>
    <row r="77" spans="1:11" ht="25.5" hidden="1">
      <c r="A77" s="39" t="s">
        <v>70</v>
      </c>
      <c r="B77" s="75" t="s">
        <v>23</v>
      </c>
      <c r="C77" s="75" t="s">
        <v>11</v>
      </c>
      <c r="D77" s="75" t="s">
        <v>164</v>
      </c>
      <c r="E77" s="75" t="s">
        <v>166</v>
      </c>
      <c r="F77" s="83" t="s">
        <v>34</v>
      </c>
      <c r="G77" s="63">
        <v>30</v>
      </c>
      <c r="H77" s="63">
        <v>0</v>
      </c>
      <c r="I77" s="7">
        <f t="shared" si="21"/>
        <v>0</v>
      </c>
      <c r="J77" s="7"/>
    </row>
    <row r="78" spans="1:11" ht="18" customHeight="1">
      <c r="A78" s="16" t="s">
        <v>51</v>
      </c>
      <c r="B78" s="79">
        <v>920</v>
      </c>
      <c r="C78" s="79" t="s">
        <v>12</v>
      </c>
      <c r="D78" s="79" t="s">
        <v>26</v>
      </c>
      <c r="E78" s="79"/>
      <c r="F78" s="79" t="s">
        <v>7</v>
      </c>
      <c r="G78" s="56">
        <f>G79+G94</f>
        <v>103895.5</v>
      </c>
      <c r="H78" s="56">
        <f>H79+H94</f>
        <v>93740.3</v>
      </c>
      <c r="I78" s="7">
        <f t="shared" si="21"/>
        <v>90.225563186086021</v>
      </c>
      <c r="J78" s="7"/>
    </row>
    <row r="79" spans="1:11" ht="17.25" customHeight="1">
      <c r="A79" s="17" t="s">
        <v>20</v>
      </c>
      <c r="B79" s="80">
        <v>920</v>
      </c>
      <c r="C79" s="80" t="s">
        <v>12</v>
      </c>
      <c r="D79" s="80" t="s">
        <v>13</v>
      </c>
      <c r="E79" s="80"/>
      <c r="F79" s="80"/>
      <c r="G79" s="60">
        <f>G86+G80</f>
        <v>7094.8</v>
      </c>
      <c r="H79" s="60">
        <f>H86+H80</f>
        <v>4516.7000000000007</v>
      </c>
      <c r="I79" s="7">
        <f t="shared" si="21"/>
        <v>63.662118734848065</v>
      </c>
      <c r="J79" s="7"/>
    </row>
    <row r="80" spans="1:11" ht="31.5" hidden="1" customHeight="1">
      <c r="A80" s="17" t="s">
        <v>94</v>
      </c>
      <c r="B80" s="80">
        <v>920</v>
      </c>
      <c r="C80" s="80" t="s">
        <v>12</v>
      </c>
      <c r="D80" s="80" t="s">
        <v>13</v>
      </c>
      <c r="E80" s="80" t="s">
        <v>103</v>
      </c>
      <c r="F80" s="80"/>
      <c r="G80" s="60">
        <f>G81</f>
        <v>300</v>
      </c>
      <c r="H80" s="60">
        <f t="shared" ref="H80:H84" si="26">H81</f>
        <v>0</v>
      </c>
      <c r="I80" s="7">
        <f t="shared" si="21"/>
        <v>0</v>
      </c>
      <c r="J80" s="7"/>
    </row>
    <row r="81" spans="1:10" ht="25.5" hidden="1">
      <c r="A81" s="17" t="s">
        <v>157</v>
      </c>
      <c r="B81" s="80">
        <v>920</v>
      </c>
      <c r="C81" s="80" t="s">
        <v>12</v>
      </c>
      <c r="D81" s="80" t="s">
        <v>13</v>
      </c>
      <c r="E81" s="80" t="s">
        <v>128</v>
      </c>
      <c r="F81" s="80"/>
      <c r="G81" s="60">
        <f>G82</f>
        <v>300</v>
      </c>
      <c r="H81" s="60">
        <f t="shared" si="26"/>
        <v>0</v>
      </c>
      <c r="I81" s="7">
        <f t="shared" si="21"/>
        <v>0</v>
      </c>
      <c r="J81" s="7"/>
    </row>
    <row r="82" spans="1:10" ht="25.5" hidden="1">
      <c r="A82" s="17" t="s">
        <v>156</v>
      </c>
      <c r="B82" s="80">
        <v>920</v>
      </c>
      <c r="C82" s="80" t="s">
        <v>12</v>
      </c>
      <c r="D82" s="80" t="s">
        <v>13</v>
      </c>
      <c r="E82" s="80" t="s">
        <v>155</v>
      </c>
      <c r="F82" s="80"/>
      <c r="G82" s="60">
        <f>G83</f>
        <v>300</v>
      </c>
      <c r="H82" s="60">
        <f t="shared" si="26"/>
        <v>0</v>
      </c>
      <c r="I82" s="7">
        <f t="shared" si="21"/>
        <v>0</v>
      </c>
      <c r="J82" s="7"/>
    </row>
    <row r="83" spans="1:10" ht="27.75" hidden="1" customHeight="1">
      <c r="A83" s="11" t="s">
        <v>161</v>
      </c>
      <c r="B83" s="80">
        <v>920</v>
      </c>
      <c r="C83" s="80" t="s">
        <v>12</v>
      </c>
      <c r="D83" s="80" t="s">
        <v>13</v>
      </c>
      <c r="E83" s="80" t="s">
        <v>155</v>
      </c>
      <c r="F83" s="80" t="s">
        <v>43</v>
      </c>
      <c r="G83" s="60">
        <f>G84</f>
        <v>300</v>
      </c>
      <c r="H83" s="60">
        <f t="shared" si="26"/>
        <v>0</v>
      </c>
      <c r="I83" s="7">
        <f t="shared" si="21"/>
        <v>0</v>
      </c>
      <c r="J83" s="7"/>
    </row>
    <row r="84" spans="1:10" ht="25.5" hidden="1">
      <c r="A84" s="40" t="s">
        <v>71</v>
      </c>
      <c r="B84" s="80" t="s">
        <v>23</v>
      </c>
      <c r="C84" s="80" t="s">
        <v>12</v>
      </c>
      <c r="D84" s="80" t="s">
        <v>13</v>
      </c>
      <c r="E84" s="80" t="s">
        <v>155</v>
      </c>
      <c r="F84" s="80" t="s">
        <v>44</v>
      </c>
      <c r="G84" s="60">
        <f>G85</f>
        <v>300</v>
      </c>
      <c r="H84" s="60">
        <f t="shared" si="26"/>
        <v>0</v>
      </c>
      <c r="I84" s="7">
        <f t="shared" si="21"/>
        <v>0</v>
      </c>
      <c r="J84" s="7"/>
    </row>
    <row r="85" spans="1:10" ht="25.5" hidden="1">
      <c r="A85" s="28" t="s">
        <v>70</v>
      </c>
      <c r="B85" s="75" t="s">
        <v>23</v>
      </c>
      <c r="C85" s="75" t="s">
        <v>12</v>
      </c>
      <c r="D85" s="75" t="s">
        <v>13</v>
      </c>
      <c r="E85" s="75" t="s">
        <v>155</v>
      </c>
      <c r="F85" s="75" t="s">
        <v>34</v>
      </c>
      <c r="G85" s="59">
        <v>300</v>
      </c>
      <c r="H85" s="59">
        <v>0</v>
      </c>
      <c r="I85" s="7">
        <f t="shared" si="21"/>
        <v>0</v>
      </c>
      <c r="J85" s="7"/>
    </row>
    <row r="86" spans="1:10" ht="15.75">
      <c r="A86" s="3" t="s">
        <v>41</v>
      </c>
      <c r="B86" s="80">
        <v>920</v>
      </c>
      <c r="C86" s="80" t="s">
        <v>12</v>
      </c>
      <c r="D86" s="80" t="s">
        <v>13</v>
      </c>
      <c r="E86" s="41" t="s">
        <v>99</v>
      </c>
      <c r="F86" s="80"/>
      <c r="G86" s="60">
        <f t="shared" ref="G86:H86" si="27">G87</f>
        <v>6794.8</v>
      </c>
      <c r="H86" s="60">
        <f t="shared" si="27"/>
        <v>4516.7000000000007</v>
      </c>
      <c r="I86" s="7">
        <f t="shared" si="21"/>
        <v>66.472891034320369</v>
      </c>
      <c r="J86" s="7"/>
    </row>
    <row r="87" spans="1:10" ht="15.75">
      <c r="A87" s="17" t="s">
        <v>21</v>
      </c>
      <c r="B87" s="80" t="s">
        <v>23</v>
      </c>
      <c r="C87" s="80" t="s">
        <v>12</v>
      </c>
      <c r="D87" s="80" t="s">
        <v>13</v>
      </c>
      <c r="E87" s="80" t="s">
        <v>106</v>
      </c>
      <c r="F87" s="80"/>
      <c r="G87" s="64">
        <f>G88+G91</f>
        <v>6794.8</v>
      </c>
      <c r="H87" s="64">
        <f>H88+H91</f>
        <v>4516.7000000000007</v>
      </c>
      <c r="I87" s="7">
        <f t="shared" si="21"/>
        <v>66.472891034320369</v>
      </c>
      <c r="J87" s="7"/>
    </row>
    <row r="88" spans="1:10" ht="24.75" customHeight="1">
      <c r="A88" s="11" t="s">
        <v>161</v>
      </c>
      <c r="B88" s="80">
        <v>920</v>
      </c>
      <c r="C88" s="80" t="s">
        <v>12</v>
      </c>
      <c r="D88" s="80" t="s">
        <v>13</v>
      </c>
      <c r="E88" s="80" t="s">
        <v>106</v>
      </c>
      <c r="F88" s="80" t="s">
        <v>43</v>
      </c>
      <c r="G88" s="64">
        <f t="shared" ref="G88:H88" si="28">G89</f>
        <v>600</v>
      </c>
      <c r="H88" s="64">
        <f t="shared" si="28"/>
        <v>348.6</v>
      </c>
      <c r="I88" s="7">
        <f t="shared" si="21"/>
        <v>58.100000000000009</v>
      </c>
      <c r="J88" s="7"/>
    </row>
    <row r="89" spans="1:10" ht="25.5">
      <c r="A89" s="11" t="s">
        <v>71</v>
      </c>
      <c r="B89" s="80">
        <v>920</v>
      </c>
      <c r="C89" s="80" t="s">
        <v>12</v>
      </c>
      <c r="D89" s="80" t="s">
        <v>13</v>
      </c>
      <c r="E89" s="80" t="s">
        <v>106</v>
      </c>
      <c r="F89" s="80" t="s">
        <v>44</v>
      </c>
      <c r="G89" s="64">
        <f>G90</f>
        <v>600</v>
      </c>
      <c r="H89" s="64">
        <f>H90</f>
        <v>348.6</v>
      </c>
      <c r="I89" s="7">
        <f t="shared" si="21"/>
        <v>58.100000000000009</v>
      </c>
      <c r="J89" s="7"/>
    </row>
    <row r="90" spans="1:10" ht="25.5">
      <c r="A90" s="28" t="s">
        <v>70</v>
      </c>
      <c r="B90" s="75" t="s">
        <v>23</v>
      </c>
      <c r="C90" s="75" t="s">
        <v>12</v>
      </c>
      <c r="D90" s="75" t="s">
        <v>13</v>
      </c>
      <c r="E90" s="75" t="s">
        <v>106</v>
      </c>
      <c r="F90" s="75" t="s">
        <v>34</v>
      </c>
      <c r="G90" s="59">
        <v>600</v>
      </c>
      <c r="H90" s="59">
        <v>348.6</v>
      </c>
      <c r="I90" s="7">
        <f t="shared" si="21"/>
        <v>58.100000000000009</v>
      </c>
      <c r="J90" s="7"/>
    </row>
    <row r="91" spans="1:10" ht="15.75">
      <c r="A91" s="17" t="s">
        <v>45</v>
      </c>
      <c r="B91" s="80" t="s">
        <v>23</v>
      </c>
      <c r="C91" s="80" t="s">
        <v>12</v>
      </c>
      <c r="D91" s="80" t="s">
        <v>13</v>
      </c>
      <c r="E91" s="80" t="s">
        <v>106</v>
      </c>
      <c r="F91" s="80" t="s">
        <v>46</v>
      </c>
      <c r="G91" s="64">
        <f>G92</f>
        <v>6194.8</v>
      </c>
      <c r="H91" s="64">
        <f>H92</f>
        <v>4168.1000000000004</v>
      </c>
      <c r="I91" s="7">
        <f t="shared" si="21"/>
        <v>67.283850971782783</v>
      </c>
      <c r="J91" s="7"/>
    </row>
    <row r="92" spans="1:10" ht="39" customHeight="1">
      <c r="A92" s="46" t="s">
        <v>172</v>
      </c>
      <c r="B92" s="76" t="s">
        <v>23</v>
      </c>
      <c r="C92" s="76" t="s">
        <v>12</v>
      </c>
      <c r="D92" s="76" t="s">
        <v>13</v>
      </c>
      <c r="E92" s="76" t="s">
        <v>106</v>
      </c>
      <c r="F92" s="76" t="s">
        <v>35</v>
      </c>
      <c r="G92" s="60">
        <f>G93</f>
        <v>6194.8</v>
      </c>
      <c r="H92" s="60">
        <f t="shared" ref="H92" si="29">H93</f>
        <v>4168.1000000000004</v>
      </c>
      <c r="I92" s="7">
        <f t="shared" si="21"/>
        <v>67.283850971782783</v>
      </c>
      <c r="J92" s="7"/>
    </row>
    <row r="93" spans="1:10" ht="51">
      <c r="A93" s="21" t="s">
        <v>148</v>
      </c>
      <c r="B93" s="75" t="s">
        <v>23</v>
      </c>
      <c r="C93" s="75" t="s">
        <v>12</v>
      </c>
      <c r="D93" s="75" t="s">
        <v>13</v>
      </c>
      <c r="E93" s="75" t="s">
        <v>106</v>
      </c>
      <c r="F93" s="75" t="s">
        <v>149</v>
      </c>
      <c r="G93" s="59">
        <v>6194.8</v>
      </c>
      <c r="H93" s="59">
        <v>4168.1000000000004</v>
      </c>
      <c r="I93" s="7">
        <f t="shared" si="21"/>
        <v>67.283850971782783</v>
      </c>
      <c r="J93" s="7"/>
    </row>
    <row r="94" spans="1:10" ht="15.75">
      <c r="A94" s="20" t="s">
        <v>16</v>
      </c>
      <c r="B94" s="80">
        <v>920</v>
      </c>
      <c r="C94" s="80" t="s">
        <v>12</v>
      </c>
      <c r="D94" s="80" t="s">
        <v>10</v>
      </c>
      <c r="E94" s="80"/>
      <c r="F94" s="80" t="s">
        <v>7</v>
      </c>
      <c r="G94" s="61">
        <f>G107+G101+G95</f>
        <v>96800.7</v>
      </c>
      <c r="H94" s="61">
        <f>H107+H101+H95</f>
        <v>89223.6</v>
      </c>
      <c r="I94" s="7">
        <f t="shared" si="21"/>
        <v>92.172473959382543</v>
      </c>
      <c r="J94" s="7"/>
    </row>
    <row r="95" spans="1:10" ht="25.5">
      <c r="A95" s="17" t="s">
        <v>94</v>
      </c>
      <c r="B95" s="80">
        <v>920</v>
      </c>
      <c r="C95" s="80" t="s">
        <v>12</v>
      </c>
      <c r="D95" s="80" t="s">
        <v>10</v>
      </c>
      <c r="E95" s="80" t="s">
        <v>103</v>
      </c>
      <c r="F95" s="80"/>
      <c r="G95" s="61">
        <f t="shared" ref="G95:H99" si="30">G96</f>
        <v>2000</v>
      </c>
      <c r="H95" s="64">
        <f t="shared" si="30"/>
        <v>1263.7</v>
      </c>
      <c r="I95" s="7">
        <f t="shared" si="21"/>
        <v>63.185000000000002</v>
      </c>
      <c r="J95" s="7"/>
    </row>
    <row r="96" spans="1:10" ht="25.5">
      <c r="A96" s="20" t="s">
        <v>130</v>
      </c>
      <c r="B96" s="80">
        <v>920</v>
      </c>
      <c r="C96" s="80" t="s">
        <v>12</v>
      </c>
      <c r="D96" s="80" t="s">
        <v>10</v>
      </c>
      <c r="E96" s="80" t="s">
        <v>128</v>
      </c>
      <c r="F96" s="80"/>
      <c r="G96" s="61">
        <f t="shared" si="30"/>
        <v>2000</v>
      </c>
      <c r="H96" s="61">
        <f t="shared" si="30"/>
        <v>1263.7</v>
      </c>
      <c r="I96" s="7">
        <f t="shared" si="21"/>
        <v>63.185000000000002</v>
      </c>
      <c r="J96" s="7"/>
    </row>
    <row r="97" spans="1:10" ht="15.75">
      <c r="A97" s="20" t="s">
        <v>131</v>
      </c>
      <c r="B97" s="80">
        <v>920</v>
      </c>
      <c r="C97" s="80" t="s">
        <v>12</v>
      </c>
      <c r="D97" s="80" t="s">
        <v>10</v>
      </c>
      <c r="E97" s="80" t="s">
        <v>129</v>
      </c>
      <c r="F97" s="80"/>
      <c r="G97" s="61">
        <f t="shared" si="30"/>
        <v>2000</v>
      </c>
      <c r="H97" s="61">
        <f t="shared" si="30"/>
        <v>1263.7</v>
      </c>
      <c r="I97" s="7">
        <f t="shared" si="21"/>
        <v>63.185000000000002</v>
      </c>
      <c r="J97" s="7"/>
    </row>
    <row r="98" spans="1:10" ht="27" customHeight="1">
      <c r="A98" s="11" t="s">
        <v>161</v>
      </c>
      <c r="B98" s="80">
        <v>920</v>
      </c>
      <c r="C98" s="80" t="s">
        <v>12</v>
      </c>
      <c r="D98" s="80" t="s">
        <v>10</v>
      </c>
      <c r="E98" s="80" t="s">
        <v>129</v>
      </c>
      <c r="F98" s="80" t="s">
        <v>43</v>
      </c>
      <c r="G98" s="60">
        <f t="shared" si="30"/>
        <v>2000</v>
      </c>
      <c r="H98" s="60">
        <f t="shared" si="30"/>
        <v>1263.7</v>
      </c>
      <c r="I98" s="7">
        <f t="shared" si="21"/>
        <v>63.185000000000002</v>
      </c>
      <c r="J98" s="7"/>
    </row>
    <row r="99" spans="1:10" ht="25.5">
      <c r="A99" s="11" t="s">
        <v>71</v>
      </c>
      <c r="B99" s="80">
        <v>920</v>
      </c>
      <c r="C99" s="80" t="s">
        <v>12</v>
      </c>
      <c r="D99" s="80" t="s">
        <v>10</v>
      </c>
      <c r="E99" s="80" t="s">
        <v>129</v>
      </c>
      <c r="F99" s="80" t="s">
        <v>44</v>
      </c>
      <c r="G99" s="60">
        <f t="shared" si="30"/>
        <v>2000</v>
      </c>
      <c r="H99" s="60">
        <f t="shared" si="30"/>
        <v>1263.7</v>
      </c>
      <c r="I99" s="7">
        <f t="shared" si="21"/>
        <v>63.185000000000002</v>
      </c>
      <c r="J99" s="7"/>
    </row>
    <row r="100" spans="1:10" ht="25.5">
      <c r="A100" s="28" t="s">
        <v>70</v>
      </c>
      <c r="B100" s="75" t="s">
        <v>23</v>
      </c>
      <c r="C100" s="75" t="s">
        <v>12</v>
      </c>
      <c r="D100" s="75" t="s">
        <v>10</v>
      </c>
      <c r="E100" s="75" t="s">
        <v>129</v>
      </c>
      <c r="F100" s="83" t="s">
        <v>34</v>
      </c>
      <c r="G100" s="63">
        <v>2000</v>
      </c>
      <c r="H100" s="63">
        <v>1263.7</v>
      </c>
      <c r="I100" s="7">
        <f t="shared" si="21"/>
        <v>63.185000000000002</v>
      </c>
      <c r="J100" s="7"/>
    </row>
    <row r="101" spans="1:10" ht="25.5">
      <c r="A101" s="17" t="s">
        <v>120</v>
      </c>
      <c r="B101" s="80">
        <v>920</v>
      </c>
      <c r="C101" s="80" t="s">
        <v>12</v>
      </c>
      <c r="D101" s="80" t="s">
        <v>10</v>
      </c>
      <c r="E101" s="80" t="s">
        <v>119</v>
      </c>
      <c r="F101" s="80"/>
      <c r="G101" s="61">
        <f t="shared" ref="G101:H105" si="31">G102</f>
        <v>4107.7</v>
      </c>
      <c r="H101" s="64">
        <f t="shared" si="31"/>
        <v>3579.3</v>
      </c>
      <c r="I101" s="7">
        <f t="shared" si="21"/>
        <v>87.136353677240308</v>
      </c>
      <c r="J101" s="7"/>
    </row>
    <row r="102" spans="1:10" ht="25.5">
      <c r="A102" s="20" t="s">
        <v>122</v>
      </c>
      <c r="B102" s="80">
        <v>920</v>
      </c>
      <c r="C102" s="80" t="s">
        <v>12</v>
      </c>
      <c r="D102" s="80" t="s">
        <v>10</v>
      </c>
      <c r="E102" s="80" t="s">
        <v>121</v>
      </c>
      <c r="F102" s="80"/>
      <c r="G102" s="61">
        <f t="shared" si="31"/>
        <v>4107.7</v>
      </c>
      <c r="H102" s="61">
        <f t="shared" si="31"/>
        <v>3579.3</v>
      </c>
      <c r="I102" s="7">
        <f t="shared" si="21"/>
        <v>87.136353677240308</v>
      </c>
      <c r="J102" s="7"/>
    </row>
    <row r="103" spans="1:10" ht="25.5">
      <c r="A103" s="20" t="s">
        <v>124</v>
      </c>
      <c r="B103" s="80">
        <v>920</v>
      </c>
      <c r="C103" s="80" t="s">
        <v>12</v>
      </c>
      <c r="D103" s="80" t="s">
        <v>10</v>
      </c>
      <c r="E103" s="80" t="s">
        <v>123</v>
      </c>
      <c r="F103" s="80"/>
      <c r="G103" s="61">
        <f t="shared" si="31"/>
        <v>4107.7</v>
      </c>
      <c r="H103" s="61">
        <f t="shared" si="31"/>
        <v>3579.3</v>
      </c>
      <c r="I103" s="7">
        <f t="shared" si="21"/>
        <v>87.136353677240308</v>
      </c>
      <c r="J103" s="7"/>
    </row>
    <row r="104" spans="1:10" ht="28.5" customHeight="1">
      <c r="A104" s="11" t="s">
        <v>161</v>
      </c>
      <c r="B104" s="80">
        <v>920</v>
      </c>
      <c r="C104" s="80" t="s">
        <v>12</v>
      </c>
      <c r="D104" s="80" t="s">
        <v>10</v>
      </c>
      <c r="E104" s="80" t="s">
        <v>123</v>
      </c>
      <c r="F104" s="80" t="s">
        <v>43</v>
      </c>
      <c r="G104" s="60">
        <f t="shared" si="31"/>
        <v>4107.7</v>
      </c>
      <c r="H104" s="60">
        <f t="shared" si="31"/>
        <v>3579.3</v>
      </c>
      <c r="I104" s="7">
        <f t="shared" si="21"/>
        <v>87.136353677240308</v>
      </c>
      <c r="J104" s="7"/>
    </row>
    <row r="105" spans="1:10" ht="25.5">
      <c r="A105" s="11" t="s">
        <v>71</v>
      </c>
      <c r="B105" s="80">
        <v>920</v>
      </c>
      <c r="C105" s="80" t="s">
        <v>12</v>
      </c>
      <c r="D105" s="80" t="s">
        <v>10</v>
      </c>
      <c r="E105" s="80" t="s">
        <v>123</v>
      </c>
      <c r="F105" s="80" t="s">
        <v>44</v>
      </c>
      <c r="G105" s="60">
        <f t="shared" si="31"/>
        <v>4107.7</v>
      </c>
      <c r="H105" s="60">
        <f t="shared" si="31"/>
        <v>3579.3</v>
      </c>
      <c r="I105" s="7">
        <f t="shared" si="21"/>
        <v>87.136353677240308</v>
      </c>
      <c r="J105" s="7"/>
    </row>
    <row r="106" spans="1:10" ht="25.5">
      <c r="A106" s="28" t="s">
        <v>70</v>
      </c>
      <c r="B106" s="75" t="s">
        <v>23</v>
      </c>
      <c r="C106" s="75" t="s">
        <v>12</v>
      </c>
      <c r="D106" s="75" t="s">
        <v>10</v>
      </c>
      <c r="E106" s="75" t="s">
        <v>123</v>
      </c>
      <c r="F106" s="83" t="s">
        <v>34</v>
      </c>
      <c r="G106" s="63">
        <v>4107.7</v>
      </c>
      <c r="H106" s="63">
        <v>3579.3</v>
      </c>
      <c r="I106" s="7">
        <f t="shared" si="21"/>
        <v>87.136353677240308</v>
      </c>
      <c r="J106" s="7"/>
    </row>
    <row r="107" spans="1:10" ht="15.75">
      <c r="A107" s="3" t="s">
        <v>41</v>
      </c>
      <c r="B107" s="80">
        <v>920</v>
      </c>
      <c r="C107" s="80" t="s">
        <v>12</v>
      </c>
      <c r="D107" s="80" t="s">
        <v>10</v>
      </c>
      <c r="E107" s="41" t="s">
        <v>99</v>
      </c>
      <c r="F107" s="80"/>
      <c r="G107" s="61">
        <f>G113+G118+G122+G126+G108</f>
        <v>90693</v>
      </c>
      <c r="H107" s="64">
        <f>H113+H118+H122+H126+H108</f>
        <v>84380.6</v>
      </c>
      <c r="I107" s="7">
        <f t="shared" si="21"/>
        <v>93.039815641780521</v>
      </c>
      <c r="J107" s="7"/>
    </row>
    <row r="108" spans="1:10" ht="25.5">
      <c r="A108" s="17" t="s">
        <v>93</v>
      </c>
      <c r="B108" s="80" t="s">
        <v>23</v>
      </c>
      <c r="C108" s="80" t="s">
        <v>12</v>
      </c>
      <c r="D108" s="80" t="s">
        <v>10</v>
      </c>
      <c r="E108" s="80" t="s">
        <v>107</v>
      </c>
      <c r="F108" s="82"/>
      <c r="G108" s="60">
        <f t="shared" ref="G108:H108" si="32">G109</f>
        <v>60461.4</v>
      </c>
      <c r="H108" s="64">
        <f t="shared" si="32"/>
        <v>57150.799999999996</v>
      </c>
      <c r="I108" s="7">
        <f t="shared" si="21"/>
        <v>94.524440386759139</v>
      </c>
      <c r="J108" s="7"/>
    </row>
    <row r="109" spans="1:10" ht="25.5" customHeight="1">
      <c r="A109" s="11" t="s">
        <v>161</v>
      </c>
      <c r="B109" s="80">
        <v>920</v>
      </c>
      <c r="C109" s="80" t="s">
        <v>12</v>
      </c>
      <c r="D109" s="80" t="s">
        <v>10</v>
      </c>
      <c r="E109" s="80" t="s">
        <v>107</v>
      </c>
      <c r="F109" s="80" t="s">
        <v>43</v>
      </c>
      <c r="G109" s="60">
        <f t="shared" ref="G109:H109" si="33">G110</f>
        <v>60461.4</v>
      </c>
      <c r="H109" s="60">
        <f t="shared" si="33"/>
        <v>57150.799999999996</v>
      </c>
      <c r="I109" s="7">
        <f t="shared" si="21"/>
        <v>94.524440386759139</v>
      </c>
      <c r="J109" s="7"/>
    </row>
    <row r="110" spans="1:10" ht="25.5">
      <c r="A110" s="11" t="s">
        <v>71</v>
      </c>
      <c r="B110" s="80">
        <v>920</v>
      </c>
      <c r="C110" s="80" t="s">
        <v>12</v>
      </c>
      <c r="D110" s="80" t="s">
        <v>10</v>
      </c>
      <c r="E110" s="80" t="s">
        <v>107</v>
      </c>
      <c r="F110" s="80" t="s">
        <v>44</v>
      </c>
      <c r="G110" s="60">
        <f t="shared" ref="G110" si="34">G111+G112</f>
        <v>60461.4</v>
      </c>
      <c r="H110" s="60">
        <f t="shared" ref="H110" si="35">H111+H112</f>
        <v>57150.799999999996</v>
      </c>
      <c r="I110" s="7">
        <f t="shared" si="21"/>
        <v>94.524440386759139</v>
      </c>
      <c r="J110" s="7"/>
    </row>
    <row r="111" spans="1:10" ht="38.25">
      <c r="A111" s="28" t="s">
        <v>133</v>
      </c>
      <c r="B111" s="75" t="s">
        <v>23</v>
      </c>
      <c r="C111" s="75" t="s">
        <v>12</v>
      </c>
      <c r="D111" s="75" t="s">
        <v>10</v>
      </c>
      <c r="E111" s="75" t="s">
        <v>107</v>
      </c>
      <c r="F111" s="83" t="s">
        <v>132</v>
      </c>
      <c r="G111" s="63">
        <v>36.9</v>
      </c>
      <c r="H111" s="63">
        <v>32.1</v>
      </c>
      <c r="I111" s="7">
        <f t="shared" si="21"/>
        <v>86.991869918699194</v>
      </c>
      <c r="J111" s="7"/>
    </row>
    <row r="112" spans="1:10" ht="25.5">
      <c r="A112" s="28" t="s">
        <v>70</v>
      </c>
      <c r="B112" s="75" t="s">
        <v>23</v>
      </c>
      <c r="C112" s="75" t="s">
        <v>12</v>
      </c>
      <c r="D112" s="75" t="s">
        <v>10</v>
      </c>
      <c r="E112" s="75" t="s">
        <v>107</v>
      </c>
      <c r="F112" s="83" t="s">
        <v>34</v>
      </c>
      <c r="G112" s="63">
        <v>60424.5</v>
      </c>
      <c r="H112" s="63">
        <v>57118.7</v>
      </c>
      <c r="I112" s="7">
        <f t="shared" si="21"/>
        <v>94.5290403726965</v>
      </c>
      <c r="J112" s="7"/>
    </row>
    <row r="113" spans="1:10" ht="15.75">
      <c r="A113" s="17" t="s">
        <v>17</v>
      </c>
      <c r="B113" s="80">
        <v>920</v>
      </c>
      <c r="C113" s="80" t="s">
        <v>12</v>
      </c>
      <c r="D113" s="80" t="s">
        <v>10</v>
      </c>
      <c r="E113" s="80" t="s">
        <v>108</v>
      </c>
      <c r="F113" s="80" t="s">
        <v>7</v>
      </c>
      <c r="G113" s="60">
        <f t="shared" ref="G113:H114" si="36">G114</f>
        <v>16390</v>
      </c>
      <c r="H113" s="60">
        <f t="shared" si="36"/>
        <v>14882.900000000001</v>
      </c>
      <c r="I113" s="7">
        <f t="shared" si="21"/>
        <v>90.804758999389875</v>
      </c>
      <c r="J113" s="7"/>
    </row>
    <row r="114" spans="1:10" ht="25.5" customHeight="1">
      <c r="A114" s="11" t="s">
        <v>161</v>
      </c>
      <c r="B114" s="80">
        <v>920</v>
      </c>
      <c r="C114" s="80" t="s">
        <v>12</v>
      </c>
      <c r="D114" s="80" t="s">
        <v>10</v>
      </c>
      <c r="E114" s="80" t="s">
        <v>108</v>
      </c>
      <c r="F114" s="80" t="s">
        <v>43</v>
      </c>
      <c r="G114" s="60">
        <f t="shared" si="36"/>
        <v>16390</v>
      </c>
      <c r="H114" s="60">
        <f t="shared" si="36"/>
        <v>14882.900000000001</v>
      </c>
      <c r="I114" s="7">
        <f t="shared" si="21"/>
        <v>90.804758999389875</v>
      </c>
      <c r="J114" s="7"/>
    </row>
    <row r="115" spans="1:10" ht="25.5">
      <c r="A115" s="11" t="s">
        <v>71</v>
      </c>
      <c r="B115" s="80">
        <v>920</v>
      </c>
      <c r="C115" s="80" t="s">
        <v>12</v>
      </c>
      <c r="D115" s="80" t="s">
        <v>10</v>
      </c>
      <c r="E115" s="80" t="s">
        <v>108</v>
      </c>
      <c r="F115" s="80" t="s">
        <v>44</v>
      </c>
      <c r="G115" s="60">
        <f>G117+G116</f>
        <v>16390</v>
      </c>
      <c r="H115" s="60">
        <f>H117+H116</f>
        <v>14882.900000000001</v>
      </c>
      <c r="I115" s="7">
        <f t="shared" si="21"/>
        <v>90.804758999389875</v>
      </c>
      <c r="J115" s="7"/>
    </row>
    <row r="116" spans="1:10" ht="25.5">
      <c r="A116" s="19" t="s">
        <v>72</v>
      </c>
      <c r="B116" s="83">
        <v>920</v>
      </c>
      <c r="C116" s="83" t="s">
        <v>12</v>
      </c>
      <c r="D116" s="83" t="s">
        <v>10</v>
      </c>
      <c r="E116" s="83" t="s">
        <v>108</v>
      </c>
      <c r="F116" s="83" t="s">
        <v>36</v>
      </c>
      <c r="G116" s="66">
        <v>2575.8000000000002</v>
      </c>
      <c r="H116" s="63">
        <v>2560.8000000000002</v>
      </c>
      <c r="I116" s="7">
        <f t="shared" si="21"/>
        <v>99.417656650361053</v>
      </c>
      <c r="J116" s="7"/>
    </row>
    <row r="117" spans="1:10" ht="25.5">
      <c r="A117" s="28" t="s">
        <v>70</v>
      </c>
      <c r="B117" s="83" t="s">
        <v>23</v>
      </c>
      <c r="C117" s="83" t="s">
        <v>12</v>
      </c>
      <c r="D117" s="83" t="s">
        <v>10</v>
      </c>
      <c r="E117" s="83" t="s">
        <v>108</v>
      </c>
      <c r="F117" s="83" t="s">
        <v>34</v>
      </c>
      <c r="G117" s="66">
        <v>13814.2</v>
      </c>
      <c r="H117" s="63">
        <v>12322.1</v>
      </c>
      <c r="I117" s="7">
        <f t="shared" si="21"/>
        <v>89.198795442370894</v>
      </c>
      <c r="J117" s="7"/>
    </row>
    <row r="118" spans="1:10" ht="15.75">
      <c r="A118" s="17" t="s">
        <v>18</v>
      </c>
      <c r="B118" s="80">
        <v>920</v>
      </c>
      <c r="C118" s="80" t="s">
        <v>12</v>
      </c>
      <c r="D118" s="80" t="s">
        <v>10</v>
      </c>
      <c r="E118" s="80" t="s">
        <v>109</v>
      </c>
      <c r="F118" s="80"/>
      <c r="G118" s="61">
        <f>G121</f>
        <v>1101.5999999999999</v>
      </c>
      <c r="H118" s="64">
        <f>H121</f>
        <v>1080.8</v>
      </c>
      <c r="I118" s="7">
        <f t="shared" si="21"/>
        <v>98.111837327523617</v>
      </c>
      <c r="J118" s="7"/>
    </row>
    <row r="119" spans="1:10" ht="28.5" customHeight="1">
      <c r="A119" s="11" t="s">
        <v>161</v>
      </c>
      <c r="B119" s="80">
        <v>920</v>
      </c>
      <c r="C119" s="80" t="s">
        <v>12</v>
      </c>
      <c r="D119" s="80" t="s">
        <v>10</v>
      </c>
      <c r="E119" s="80" t="s">
        <v>109</v>
      </c>
      <c r="F119" s="80" t="s">
        <v>43</v>
      </c>
      <c r="G119" s="61">
        <f t="shared" ref="G119:H120" si="37">G120</f>
        <v>1101.5999999999999</v>
      </c>
      <c r="H119" s="61">
        <f t="shared" si="37"/>
        <v>1080.8</v>
      </c>
      <c r="I119" s="7">
        <f t="shared" si="21"/>
        <v>98.111837327523617</v>
      </c>
      <c r="J119" s="7"/>
    </row>
    <row r="120" spans="1:10" ht="25.5">
      <c r="A120" s="11" t="s">
        <v>71</v>
      </c>
      <c r="B120" s="80">
        <v>920</v>
      </c>
      <c r="C120" s="80" t="s">
        <v>12</v>
      </c>
      <c r="D120" s="80" t="s">
        <v>10</v>
      </c>
      <c r="E120" s="80" t="s">
        <v>109</v>
      </c>
      <c r="F120" s="80" t="s">
        <v>44</v>
      </c>
      <c r="G120" s="61">
        <f t="shared" si="37"/>
        <v>1101.5999999999999</v>
      </c>
      <c r="H120" s="61">
        <f t="shared" si="37"/>
        <v>1080.8</v>
      </c>
      <c r="I120" s="7">
        <f t="shared" si="21"/>
        <v>98.111837327523617</v>
      </c>
      <c r="J120" s="7"/>
    </row>
    <row r="121" spans="1:10" ht="25.5">
      <c r="A121" s="28" t="s">
        <v>70</v>
      </c>
      <c r="B121" s="75">
        <v>920</v>
      </c>
      <c r="C121" s="75" t="s">
        <v>12</v>
      </c>
      <c r="D121" s="75" t="s">
        <v>10</v>
      </c>
      <c r="E121" s="75" t="s">
        <v>109</v>
      </c>
      <c r="F121" s="75" t="s">
        <v>34</v>
      </c>
      <c r="G121" s="59">
        <v>1101.5999999999999</v>
      </c>
      <c r="H121" s="59">
        <v>1080.8</v>
      </c>
      <c r="I121" s="7">
        <f t="shared" si="21"/>
        <v>98.111837327523617</v>
      </c>
      <c r="J121" s="7"/>
    </row>
    <row r="122" spans="1:10" ht="15.75">
      <c r="A122" s="17" t="s">
        <v>19</v>
      </c>
      <c r="B122" s="80">
        <v>920</v>
      </c>
      <c r="C122" s="80" t="s">
        <v>12</v>
      </c>
      <c r="D122" s="80" t="s">
        <v>10</v>
      </c>
      <c r="E122" s="80" t="s">
        <v>110</v>
      </c>
      <c r="F122" s="80" t="s">
        <v>7</v>
      </c>
      <c r="G122" s="61">
        <f>G125</f>
        <v>720</v>
      </c>
      <c r="H122" s="64">
        <f>H125</f>
        <v>715.5</v>
      </c>
      <c r="I122" s="7">
        <f t="shared" si="21"/>
        <v>99.375</v>
      </c>
      <c r="J122" s="7"/>
    </row>
    <row r="123" spans="1:10" ht="25.5" customHeight="1">
      <c r="A123" s="11" t="s">
        <v>161</v>
      </c>
      <c r="B123" s="80">
        <v>920</v>
      </c>
      <c r="C123" s="80" t="s">
        <v>12</v>
      </c>
      <c r="D123" s="80" t="s">
        <v>10</v>
      </c>
      <c r="E123" s="80" t="s">
        <v>110</v>
      </c>
      <c r="F123" s="80" t="s">
        <v>43</v>
      </c>
      <c r="G123" s="61">
        <f t="shared" ref="G123:H124" si="38">G124</f>
        <v>720</v>
      </c>
      <c r="H123" s="61">
        <f t="shared" si="38"/>
        <v>715.5</v>
      </c>
      <c r="I123" s="7">
        <f t="shared" si="21"/>
        <v>99.375</v>
      </c>
      <c r="J123" s="7"/>
    </row>
    <row r="124" spans="1:10" ht="25.5">
      <c r="A124" s="11" t="s">
        <v>71</v>
      </c>
      <c r="B124" s="80">
        <v>920</v>
      </c>
      <c r="C124" s="80" t="s">
        <v>12</v>
      </c>
      <c r="D124" s="80" t="s">
        <v>10</v>
      </c>
      <c r="E124" s="80" t="s">
        <v>110</v>
      </c>
      <c r="F124" s="80" t="s">
        <v>44</v>
      </c>
      <c r="G124" s="61">
        <f t="shared" si="38"/>
        <v>720</v>
      </c>
      <c r="H124" s="61">
        <f t="shared" si="38"/>
        <v>715.5</v>
      </c>
      <c r="I124" s="7">
        <f t="shared" si="21"/>
        <v>99.375</v>
      </c>
      <c r="J124" s="7"/>
    </row>
    <row r="125" spans="1:10" ht="25.5">
      <c r="A125" s="28" t="s">
        <v>70</v>
      </c>
      <c r="B125" s="75">
        <v>920</v>
      </c>
      <c r="C125" s="75" t="s">
        <v>12</v>
      </c>
      <c r="D125" s="75" t="s">
        <v>10</v>
      </c>
      <c r="E125" s="75" t="s">
        <v>110</v>
      </c>
      <c r="F125" s="75" t="s">
        <v>34</v>
      </c>
      <c r="G125" s="59">
        <v>720</v>
      </c>
      <c r="H125" s="59">
        <v>715.5</v>
      </c>
      <c r="I125" s="7">
        <f t="shared" si="21"/>
        <v>99.375</v>
      </c>
      <c r="J125" s="7"/>
    </row>
    <row r="126" spans="1:10" ht="15.75">
      <c r="A126" s="17" t="s">
        <v>77</v>
      </c>
      <c r="B126" s="80">
        <v>920</v>
      </c>
      <c r="C126" s="80" t="s">
        <v>12</v>
      </c>
      <c r="D126" s="80" t="s">
        <v>10</v>
      </c>
      <c r="E126" s="80" t="s">
        <v>111</v>
      </c>
      <c r="F126" s="80" t="s">
        <v>7</v>
      </c>
      <c r="G126" s="61">
        <f>G129</f>
        <v>12020</v>
      </c>
      <c r="H126" s="64">
        <f>H129</f>
        <v>10550.6</v>
      </c>
      <c r="I126" s="7">
        <f t="shared" si="21"/>
        <v>87.775374376039935</v>
      </c>
      <c r="J126" s="7"/>
    </row>
    <row r="127" spans="1:10" ht="30" customHeight="1">
      <c r="A127" s="11" t="s">
        <v>161</v>
      </c>
      <c r="B127" s="80">
        <v>920</v>
      </c>
      <c r="C127" s="80" t="s">
        <v>12</v>
      </c>
      <c r="D127" s="80" t="s">
        <v>10</v>
      </c>
      <c r="E127" s="80" t="s">
        <v>111</v>
      </c>
      <c r="F127" s="80" t="s">
        <v>43</v>
      </c>
      <c r="G127" s="61">
        <f t="shared" ref="G127:H128" si="39">G128</f>
        <v>12020</v>
      </c>
      <c r="H127" s="61">
        <f t="shared" si="39"/>
        <v>10550.6</v>
      </c>
      <c r="I127" s="7">
        <f t="shared" si="21"/>
        <v>87.775374376039935</v>
      </c>
      <c r="J127" s="7"/>
    </row>
    <row r="128" spans="1:10" ht="25.5">
      <c r="A128" s="11" t="s">
        <v>71</v>
      </c>
      <c r="B128" s="80">
        <v>920</v>
      </c>
      <c r="C128" s="80" t="s">
        <v>12</v>
      </c>
      <c r="D128" s="80" t="s">
        <v>10</v>
      </c>
      <c r="E128" s="80" t="s">
        <v>111</v>
      </c>
      <c r="F128" s="80" t="s">
        <v>44</v>
      </c>
      <c r="G128" s="61">
        <f t="shared" si="39"/>
        <v>12020</v>
      </c>
      <c r="H128" s="61">
        <f t="shared" si="39"/>
        <v>10550.6</v>
      </c>
      <c r="I128" s="7">
        <f t="shared" si="21"/>
        <v>87.775374376039935</v>
      </c>
      <c r="J128" s="7"/>
    </row>
    <row r="129" spans="1:10" ht="25.5">
      <c r="A129" s="28" t="s">
        <v>70</v>
      </c>
      <c r="B129" s="75">
        <v>920</v>
      </c>
      <c r="C129" s="75" t="s">
        <v>12</v>
      </c>
      <c r="D129" s="75" t="s">
        <v>10</v>
      </c>
      <c r="E129" s="75" t="s">
        <v>111</v>
      </c>
      <c r="F129" s="75" t="s">
        <v>34</v>
      </c>
      <c r="G129" s="59">
        <v>12020</v>
      </c>
      <c r="H129" s="59">
        <v>10550.6</v>
      </c>
      <c r="I129" s="7">
        <f t="shared" si="21"/>
        <v>87.775374376039935</v>
      </c>
      <c r="J129" s="7"/>
    </row>
    <row r="130" spans="1:10" ht="15.75">
      <c r="A130" s="16" t="s">
        <v>52</v>
      </c>
      <c r="B130" s="79" t="s">
        <v>23</v>
      </c>
      <c r="C130" s="79" t="s">
        <v>25</v>
      </c>
      <c r="D130" s="79" t="s">
        <v>26</v>
      </c>
      <c r="E130" s="79"/>
      <c r="F130" s="79" t="s">
        <v>7</v>
      </c>
      <c r="G130" s="67">
        <f>G131+G137</f>
        <v>1450.9</v>
      </c>
      <c r="H130" s="67">
        <f>H131+H137</f>
        <v>920.9</v>
      </c>
      <c r="I130" s="7">
        <f t="shared" si="21"/>
        <v>63.470949066096907</v>
      </c>
      <c r="J130" s="7"/>
    </row>
    <row r="131" spans="1:10" ht="15.75">
      <c r="A131" s="17" t="s">
        <v>28</v>
      </c>
      <c r="B131" s="80" t="s">
        <v>23</v>
      </c>
      <c r="C131" s="80" t="s">
        <v>25</v>
      </c>
      <c r="D131" s="80" t="s">
        <v>9</v>
      </c>
      <c r="E131" s="80"/>
      <c r="F131" s="80"/>
      <c r="G131" s="61">
        <f t="shared" ref="G131:H132" si="40">G132</f>
        <v>496.1</v>
      </c>
      <c r="H131" s="61">
        <f t="shared" si="40"/>
        <v>477.9</v>
      </c>
      <c r="I131" s="7">
        <f t="shared" si="21"/>
        <v>96.331384801451321</v>
      </c>
      <c r="J131" s="7"/>
    </row>
    <row r="132" spans="1:10" ht="15.75">
      <c r="A132" s="3" t="s">
        <v>41</v>
      </c>
      <c r="B132" s="80">
        <v>920</v>
      </c>
      <c r="C132" s="80" t="s">
        <v>25</v>
      </c>
      <c r="D132" s="80" t="s">
        <v>9</v>
      </c>
      <c r="E132" s="41" t="s">
        <v>99</v>
      </c>
      <c r="F132" s="80"/>
      <c r="G132" s="61">
        <f t="shared" si="40"/>
        <v>496.1</v>
      </c>
      <c r="H132" s="61">
        <f t="shared" si="40"/>
        <v>477.9</v>
      </c>
      <c r="I132" s="7">
        <f t="shared" ref="I132:I193" si="41">H132/G132*100</f>
        <v>96.331384801451321</v>
      </c>
      <c r="J132" s="7"/>
    </row>
    <row r="133" spans="1:10" ht="15.75">
      <c r="A133" s="23" t="s">
        <v>78</v>
      </c>
      <c r="B133" s="80" t="s">
        <v>23</v>
      </c>
      <c r="C133" s="80" t="s">
        <v>25</v>
      </c>
      <c r="D133" s="80" t="s">
        <v>9</v>
      </c>
      <c r="E133" s="41" t="s">
        <v>112</v>
      </c>
      <c r="F133" s="80"/>
      <c r="G133" s="61">
        <f t="shared" ref="G133:H135" si="42">G134</f>
        <v>496.1</v>
      </c>
      <c r="H133" s="61">
        <f t="shared" si="42"/>
        <v>477.9</v>
      </c>
      <c r="I133" s="7">
        <f t="shared" si="41"/>
        <v>96.331384801451321</v>
      </c>
      <c r="J133" s="7"/>
    </row>
    <row r="134" spans="1:10" ht="15.75">
      <c r="A134" s="24" t="s">
        <v>63</v>
      </c>
      <c r="B134" s="80" t="s">
        <v>23</v>
      </c>
      <c r="C134" s="80" t="s">
        <v>25</v>
      </c>
      <c r="D134" s="80" t="s">
        <v>9</v>
      </c>
      <c r="E134" s="41" t="s">
        <v>112</v>
      </c>
      <c r="F134" s="80" t="s">
        <v>62</v>
      </c>
      <c r="G134" s="61">
        <f t="shared" si="42"/>
        <v>496.1</v>
      </c>
      <c r="H134" s="61">
        <f t="shared" si="42"/>
        <v>477.9</v>
      </c>
      <c r="I134" s="7">
        <f t="shared" si="41"/>
        <v>96.331384801451321</v>
      </c>
      <c r="J134" s="7"/>
    </row>
    <row r="135" spans="1:10" ht="15.75">
      <c r="A135" s="25" t="s">
        <v>64</v>
      </c>
      <c r="B135" s="80" t="s">
        <v>23</v>
      </c>
      <c r="C135" s="80" t="s">
        <v>25</v>
      </c>
      <c r="D135" s="80" t="s">
        <v>9</v>
      </c>
      <c r="E135" s="41" t="s">
        <v>112</v>
      </c>
      <c r="F135" s="80" t="s">
        <v>65</v>
      </c>
      <c r="G135" s="61">
        <f t="shared" si="42"/>
        <v>496.1</v>
      </c>
      <c r="H135" s="61">
        <f t="shared" si="42"/>
        <v>477.9</v>
      </c>
      <c r="I135" s="7">
        <f t="shared" si="41"/>
        <v>96.331384801451321</v>
      </c>
      <c r="J135" s="7"/>
    </row>
    <row r="136" spans="1:10" ht="15.75">
      <c r="A136" s="28" t="s">
        <v>68</v>
      </c>
      <c r="B136" s="75" t="s">
        <v>23</v>
      </c>
      <c r="C136" s="75" t="s">
        <v>25</v>
      </c>
      <c r="D136" s="75" t="s">
        <v>9</v>
      </c>
      <c r="E136" s="75" t="s">
        <v>112</v>
      </c>
      <c r="F136" s="75" t="s">
        <v>37</v>
      </c>
      <c r="G136" s="59">
        <v>496.1</v>
      </c>
      <c r="H136" s="59">
        <v>477.9</v>
      </c>
      <c r="I136" s="7">
        <f t="shared" si="41"/>
        <v>96.331384801451321</v>
      </c>
      <c r="J136" s="7"/>
    </row>
    <row r="137" spans="1:10" ht="15.75">
      <c r="A137" s="17" t="s">
        <v>32</v>
      </c>
      <c r="B137" s="80" t="s">
        <v>23</v>
      </c>
      <c r="C137" s="80" t="s">
        <v>25</v>
      </c>
      <c r="D137" s="80" t="s">
        <v>10</v>
      </c>
      <c r="E137" s="80"/>
      <c r="F137" s="80"/>
      <c r="G137" s="64">
        <f>G138+G147</f>
        <v>954.80000000000007</v>
      </c>
      <c r="H137" s="64">
        <f>H138+H147</f>
        <v>443</v>
      </c>
      <c r="I137" s="7">
        <f t="shared" si="41"/>
        <v>46.39715123586091</v>
      </c>
      <c r="J137" s="7"/>
    </row>
    <row r="138" spans="1:10" ht="25.5">
      <c r="A138" s="3" t="s">
        <v>153</v>
      </c>
      <c r="B138" s="80">
        <v>920</v>
      </c>
      <c r="C138" s="80" t="s">
        <v>25</v>
      </c>
      <c r="D138" s="80" t="s">
        <v>10</v>
      </c>
      <c r="E138" s="41" t="s">
        <v>113</v>
      </c>
      <c r="F138" s="80"/>
      <c r="G138" s="64">
        <f>G139+G143</f>
        <v>577.80000000000007</v>
      </c>
      <c r="H138" s="64">
        <f>H139+H143</f>
        <v>346.09999999999997</v>
      </c>
      <c r="I138" s="7">
        <f t="shared" si="41"/>
        <v>59.899619245413625</v>
      </c>
      <c r="J138" s="7"/>
    </row>
    <row r="139" spans="1:10" ht="25.5">
      <c r="A139" s="3" t="s">
        <v>83</v>
      </c>
      <c r="B139" s="80" t="s">
        <v>23</v>
      </c>
      <c r="C139" s="80" t="s">
        <v>25</v>
      </c>
      <c r="D139" s="80" t="s">
        <v>10</v>
      </c>
      <c r="E139" s="34" t="s">
        <v>125</v>
      </c>
      <c r="F139" s="80"/>
      <c r="G139" s="64">
        <f>G140</f>
        <v>525.70000000000005</v>
      </c>
      <c r="H139" s="64">
        <f>H140</f>
        <v>316.7</v>
      </c>
      <c r="I139" s="7">
        <f t="shared" si="41"/>
        <v>60.243484877306443</v>
      </c>
      <c r="J139" s="7"/>
    </row>
    <row r="140" spans="1:10" ht="15.75">
      <c r="A140" s="24" t="s">
        <v>63</v>
      </c>
      <c r="B140" s="80" t="s">
        <v>23</v>
      </c>
      <c r="C140" s="80" t="s">
        <v>25</v>
      </c>
      <c r="D140" s="80" t="s">
        <v>10</v>
      </c>
      <c r="E140" s="34" t="s">
        <v>125</v>
      </c>
      <c r="F140" s="80" t="s">
        <v>62</v>
      </c>
      <c r="G140" s="64">
        <f t="shared" ref="G140:H154" si="43">G141</f>
        <v>525.70000000000005</v>
      </c>
      <c r="H140" s="64">
        <f t="shared" si="43"/>
        <v>316.7</v>
      </c>
      <c r="I140" s="7">
        <f t="shared" si="41"/>
        <v>60.243484877306443</v>
      </c>
      <c r="J140" s="7"/>
    </row>
    <row r="141" spans="1:10" ht="25.5">
      <c r="A141" s="26" t="s">
        <v>67</v>
      </c>
      <c r="B141" s="80" t="s">
        <v>23</v>
      </c>
      <c r="C141" s="80" t="s">
        <v>25</v>
      </c>
      <c r="D141" s="80" t="s">
        <v>10</v>
      </c>
      <c r="E141" s="34" t="s">
        <v>125</v>
      </c>
      <c r="F141" s="80" t="s">
        <v>66</v>
      </c>
      <c r="G141" s="64">
        <f t="shared" si="43"/>
        <v>525.70000000000005</v>
      </c>
      <c r="H141" s="64">
        <f t="shared" si="43"/>
        <v>316.7</v>
      </c>
      <c r="I141" s="7">
        <f t="shared" si="41"/>
        <v>60.243484877306443</v>
      </c>
      <c r="J141" s="7"/>
    </row>
    <row r="142" spans="1:10" ht="25.5">
      <c r="A142" s="28" t="s">
        <v>69</v>
      </c>
      <c r="B142" s="75" t="s">
        <v>23</v>
      </c>
      <c r="C142" s="75" t="s">
        <v>25</v>
      </c>
      <c r="D142" s="75" t="s">
        <v>10</v>
      </c>
      <c r="E142" s="36" t="s">
        <v>125</v>
      </c>
      <c r="F142" s="75" t="s">
        <v>39</v>
      </c>
      <c r="G142" s="59">
        <v>525.70000000000005</v>
      </c>
      <c r="H142" s="59">
        <v>316.7</v>
      </c>
      <c r="I142" s="7">
        <f t="shared" si="41"/>
        <v>60.243484877306443</v>
      </c>
      <c r="J142" s="7"/>
    </row>
    <row r="143" spans="1:10" ht="25.5">
      <c r="A143" s="3" t="s">
        <v>85</v>
      </c>
      <c r="B143" s="80" t="s">
        <v>23</v>
      </c>
      <c r="C143" s="80" t="s">
        <v>25</v>
      </c>
      <c r="D143" s="80" t="s">
        <v>10</v>
      </c>
      <c r="E143" s="34" t="s">
        <v>126</v>
      </c>
      <c r="F143" s="80"/>
      <c r="G143" s="64">
        <f>G144</f>
        <v>52.1</v>
      </c>
      <c r="H143" s="64">
        <f>H144</f>
        <v>29.4</v>
      </c>
      <c r="I143" s="7">
        <f t="shared" si="41"/>
        <v>56.429942418426101</v>
      </c>
      <c r="J143" s="7"/>
    </row>
    <row r="144" spans="1:10" ht="15.75">
      <c r="A144" s="24" t="s">
        <v>63</v>
      </c>
      <c r="B144" s="80" t="s">
        <v>23</v>
      </c>
      <c r="C144" s="80" t="s">
        <v>25</v>
      </c>
      <c r="D144" s="80" t="s">
        <v>10</v>
      </c>
      <c r="E144" s="34" t="s">
        <v>126</v>
      </c>
      <c r="F144" s="80" t="s">
        <v>62</v>
      </c>
      <c r="G144" s="64">
        <f t="shared" si="43"/>
        <v>52.1</v>
      </c>
      <c r="H144" s="64">
        <f t="shared" si="43"/>
        <v>29.4</v>
      </c>
      <c r="I144" s="7">
        <f t="shared" si="41"/>
        <v>56.429942418426101</v>
      </c>
      <c r="J144" s="7"/>
    </row>
    <row r="145" spans="1:10" ht="25.5">
      <c r="A145" s="26" t="s">
        <v>67</v>
      </c>
      <c r="B145" s="80" t="s">
        <v>23</v>
      </c>
      <c r="C145" s="80" t="s">
        <v>25</v>
      </c>
      <c r="D145" s="80" t="s">
        <v>10</v>
      </c>
      <c r="E145" s="34" t="s">
        <v>126</v>
      </c>
      <c r="F145" s="80" t="s">
        <v>66</v>
      </c>
      <c r="G145" s="64">
        <f t="shared" si="43"/>
        <v>52.1</v>
      </c>
      <c r="H145" s="64">
        <f t="shared" si="43"/>
        <v>29.4</v>
      </c>
      <c r="I145" s="7">
        <f t="shared" si="41"/>
        <v>56.429942418426101</v>
      </c>
      <c r="J145" s="7"/>
    </row>
    <row r="146" spans="1:10" ht="25.5">
      <c r="A146" s="28" t="s">
        <v>69</v>
      </c>
      <c r="B146" s="75" t="s">
        <v>23</v>
      </c>
      <c r="C146" s="75" t="s">
        <v>25</v>
      </c>
      <c r="D146" s="75" t="s">
        <v>10</v>
      </c>
      <c r="E146" s="36" t="s">
        <v>126</v>
      </c>
      <c r="F146" s="75" t="s">
        <v>39</v>
      </c>
      <c r="G146" s="59">
        <v>52.1</v>
      </c>
      <c r="H146" s="59">
        <v>29.4</v>
      </c>
      <c r="I146" s="7">
        <f t="shared" si="41"/>
        <v>56.429942418426101</v>
      </c>
      <c r="J146" s="7"/>
    </row>
    <row r="147" spans="1:10" ht="15.75">
      <c r="A147" s="3" t="s">
        <v>41</v>
      </c>
      <c r="B147" s="80">
        <v>920</v>
      </c>
      <c r="C147" s="80" t="s">
        <v>25</v>
      </c>
      <c r="D147" s="80" t="s">
        <v>10</v>
      </c>
      <c r="E147" s="41" t="s">
        <v>99</v>
      </c>
      <c r="F147" s="80"/>
      <c r="G147" s="64">
        <f>G148+G152</f>
        <v>377</v>
      </c>
      <c r="H147" s="64">
        <f>H148+H152</f>
        <v>96.9</v>
      </c>
      <c r="I147" s="7">
        <f t="shared" si="41"/>
        <v>25.702917771883289</v>
      </c>
      <c r="J147" s="7"/>
    </row>
    <row r="148" spans="1:10" ht="15.75">
      <c r="A148" s="31" t="s">
        <v>86</v>
      </c>
      <c r="B148" s="80" t="s">
        <v>23</v>
      </c>
      <c r="C148" s="80" t="s">
        <v>25</v>
      </c>
      <c r="D148" s="80" t="s">
        <v>10</v>
      </c>
      <c r="E148" s="41" t="s">
        <v>114</v>
      </c>
      <c r="F148" s="80"/>
      <c r="G148" s="64" t="str">
        <f t="shared" si="43"/>
        <v>330,0</v>
      </c>
      <c r="H148" s="64">
        <f t="shared" si="43"/>
        <v>77</v>
      </c>
      <c r="I148" s="7">
        <f t="shared" si="41"/>
        <v>23.333333333333332</v>
      </c>
      <c r="J148" s="7"/>
    </row>
    <row r="149" spans="1:10" ht="15.75">
      <c r="A149" s="24" t="s">
        <v>63</v>
      </c>
      <c r="B149" s="80" t="s">
        <v>23</v>
      </c>
      <c r="C149" s="80" t="s">
        <v>25</v>
      </c>
      <c r="D149" s="80" t="s">
        <v>10</v>
      </c>
      <c r="E149" s="41" t="s">
        <v>114</v>
      </c>
      <c r="F149" s="80" t="s">
        <v>62</v>
      </c>
      <c r="G149" s="64" t="str">
        <f t="shared" si="43"/>
        <v>330,0</v>
      </c>
      <c r="H149" s="64">
        <f t="shared" si="43"/>
        <v>77</v>
      </c>
      <c r="I149" s="7">
        <f t="shared" si="41"/>
        <v>23.333333333333332</v>
      </c>
      <c r="J149" s="7"/>
    </row>
    <row r="150" spans="1:10" ht="25.5">
      <c r="A150" s="26" t="s">
        <v>67</v>
      </c>
      <c r="B150" s="80" t="s">
        <v>23</v>
      </c>
      <c r="C150" s="80" t="s">
        <v>25</v>
      </c>
      <c r="D150" s="80" t="s">
        <v>10</v>
      </c>
      <c r="E150" s="41" t="s">
        <v>114</v>
      </c>
      <c r="F150" s="80" t="s">
        <v>66</v>
      </c>
      <c r="G150" s="64" t="str">
        <f t="shared" si="43"/>
        <v>330,0</v>
      </c>
      <c r="H150" s="64">
        <f t="shared" si="43"/>
        <v>77</v>
      </c>
      <c r="I150" s="7">
        <f t="shared" si="41"/>
        <v>23.333333333333332</v>
      </c>
      <c r="J150" s="7"/>
    </row>
    <row r="151" spans="1:10" ht="25.5">
      <c r="A151" s="28" t="s">
        <v>69</v>
      </c>
      <c r="B151" s="75" t="s">
        <v>23</v>
      </c>
      <c r="C151" s="75" t="s">
        <v>25</v>
      </c>
      <c r="D151" s="75" t="s">
        <v>10</v>
      </c>
      <c r="E151" s="36" t="s">
        <v>114</v>
      </c>
      <c r="F151" s="75" t="s">
        <v>39</v>
      </c>
      <c r="G151" s="59" t="s">
        <v>152</v>
      </c>
      <c r="H151" s="59">
        <v>77</v>
      </c>
      <c r="I151" s="7">
        <f t="shared" si="41"/>
        <v>23.333333333333332</v>
      </c>
      <c r="J151" s="7"/>
    </row>
    <row r="152" spans="1:10" ht="38.25">
      <c r="A152" s="23" t="s">
        <v>87</v>
      </c>
      <c r="B152" s="80" t="s">
        <v>23</v>
      </c>
      <c r="C152" s="80" t="s">
        <v>25</v>
      </c>
      <c r="D152" s="80" t="s">
        <v>10</v>
      </c>
      <c r="E152" s="41" t="s">
        <v>115</v>
      </c>
      <c r="F152" s="80"/>
      <c r="G152" s="64">
        <f t="shared" si="43"/>
        <v>47</v>
      </c>
      <c r="H152" s="64">
        <f t="shared" si="43"/>
        <v>19.899999999999999</v>
      </c>
      <c r="I152" s="7">
        <f t="shared" si="41"/>
        <v>42.340425531914889</v>
      </c>
      <c r="J152" s="7"/>
    </row>
    <row r="153" spans="1:10" ht="27" customHeight="1">
      <c r="A153" s="11" t="s">
        <v>161</v>
      </c>
      <c r="B153" s="80" t="s">
        <v>23</v>
      </c>
      <c r="C153" s="80" t="s">
        <v>25</v>
      </c>
      <c r="D153" s="80" t="s">
        <v>10</v>
      </c>
      <c r="E153" s="41" t="s">
        <v>115</v>
      </c>
      <c r="F153" s="80" t="s">
        <v>43</v>
      </c>
      <c r="G153" s="64">
        <f t="shared" si="43"/>
        <v>47</v>
      </c>
      <c r="H153" s="64">
        <f t="shared" si="43"/>
        <v>19.899999999999999</v>
      </c>
      <c r="I153" s="7">
        <f t="shared" si="41"/>
        <v>42.340425531914889</v>
      </c>
      <c r="J153" s="7"/>
    </row>
    <row r="154" spans="1:10" ht="25.5">
      <c r="A154" s="11" t="s">
        <v>71</v>
      </c>
      <c r="B154" s="80" t="s">
        <v>23</v>
      </c>
      <c r="C154" s="80" t="s">
        <v>25</v>
      </c>
      <c r="D154" s="80" t="s">
        <v>10</v>
      </c>
      <c r="E154" s="41" t="s">
        <v>115</v>
      </c>
      <c r="F154" s="80" t="s">
        <v>44</v>
      </c>
      <c r="G154" s="64">
        <f t="shared" si="43"/>
        <v>47</v>
      </c>
      <c r="H154" s="64">
        <f t="shared" si="43"/>
        <v>19.899999999999999</v>
      </c>
      <c r="I154" s="7">
        <f t="shared" si="41"/>
        <v>42.340425531914889</v>
      </c>
      <c r="J154" s="7"/>
    </row>
    <row r="155" spans="1:10" ht="25.5">
      <c r="A155" s="28" t="s">
        <v>70</v>
      </c>
      <c r="B155" s="75" t="s">
        <v>23</v>
      </c>
      <c r="C155" s="75" t="s">
        <v>25</v>
      </c>
      <c r="D155" s="75" t="s">
        <v>10</v>
      </c>
      <c r="E155" s="36" t="s">
        <v>115</v>
      </c>
      <c r="F155" s="75" t="s">
        <v>34</v>
      </c>
      <c r="G155" s="59">
        <v>47</v>
      </c>
      <c r="H155" s="59">
        <v>19.899999999999999</v>
      </c>
      <c r="I155" s="7">
        <f t="shared" si="41"/>
        <v>42.340425531914889</v>
      </c>
      <c r="J155" s="7"/>
    </row>
    <row r="156" spans="1:10" ht="15.75" hidden="1">
      <c r="A156" s="30" t="s">
        <v>136</v>
      </c>
      <c r="B156" s="80" t="s">
        <v>23</v>
      </c>
      <c r="C156" s="80" t="s">
        <v>137</v>
      </c>
      <c r="D156" s="80" t="s">
        <v>26</v>
      </c>
      <c r="E156" s="80"/>
      <c r="F156" s="80"/>
      <c r="G156" s="64">
        <f t="shared" ref="G156:H161" si="44">G157</f>
        <v>1042.2</v>
      </c>
      <c r="H156" s="64">
        <f t="shared" si="44"/>
        <v>0</v>
      </c>
      <c r="I156" s="7">
        <f t="shared" si="41"/>
        <v>0</v>
      </c>
      <c r="J156" s="7"/>
    </row>
    <row r="157" spans="1:10" ht="15.75" hidden="1">
      <c r="A157" s="30" t="s">
        <v>138</v>
      </c>
      <c r="B157" s="80" t="s">
        <v>23</v>
      </c>
      <c r="C157" s="80" t="s">
        <v>137</v>
      </c>
      <c r="D157" s="80" t="s">
        <v>9</v>
      </c>
      <c r="E157" s="80"/>
      <c r="F157" s="80"/>
      <c r="G157" s="64">
        <f t="shared" si="44"/>
        <v>1042.2</v>
      </c>
      <c r="H157" s="64">
        <f t="shared" si="44"/>
        <v>0</v>
      </c>
      <c r="I157" s="7">
        <f t="shared" si="41"/>
        <v>0</v>
      </c>
      <c r="J157" s="7"/>
    </row>
    <row r="158" spans="1:10" ht="25.5" hidden="1">
      <c r="A158" s="17" t="s">
        <v>135</v>
      </c>
      <c r="B158" s="80" t="s">
        <v>23</v>
      </c>
      <c r="C158" s="80" t="s">
        <v>137</v>
      </c>
      <c r="D158" s="80" t="s">
        <v>9</v>
      </c>
      <c r="E158" s="80" t="s">
        <v>134</v>
      </c>
      <c r="F158" s="80"/>
      <c r="G158" s="64">
        <f>G159+G163</f>
        <v>1042.2</v>
      </c>
      <c r="H158" s="64">
        <f>H159+H163</f>
        <v>0</v>
      </c>
      <c r="I158" s="7">
        <f t="shared" si="41"/>
        <v>0</v>
      </c>
      <c r="J158" s="7"/>
    </row>
    <row r="159" spans="1:10" ht="25.5" hidden="1">
      <c r="A159" s="40" t="s">
        <v>154</v>
      </c>
      <c r="B159" s="80" t="s">
        <v>23</v>
      </c>
      <c r="C159" s="80" t="s">
        <v>137</v>
      </c>
      <c r="D159" s="80" t="s">
        <v>9</v>
      </c>
      <c r="E159" s="80" t="s">
        <v>139</v>
      </c>
      <c r="F159" s="80"/>
      <c r="G159" s="64">
        <f t="shared" si="44"/>
        <v>800</v>
      </c>
      <c r="H159" s="64">
        <f t="shared" si="44"/>
        <v>0</v>
      </c>
      <c r="I159" s="7">
        <f t="shared" si="41"/>
        <v>0</v>
      </c>
      <c r="J159" s="7"/>
    </row>
    <row r="160" spans="1:10" ht="25.5" hidden="1" customHeight="1">
      <c r="A160" s="40" t="s">
        <v>173</v>
      </c>
      <c r="B160" s="80" t="s">
        <v>23</v>
      </c>
      <c r="C160" s="80" t="s">
        <v>137</v>
      </c>
      <c r="D160" s="80" t="s">
        <v>9</v>
      </c>
      <c r="E160" s="80" t="s">
        <v>139</v>
      </c>
      <c r="F160" s="80" t="s">
        <v>57</v>
      </c>
      <c r="G160" s="64">
        <f t="shared" si="44"/>
        <v>800</v>
      </c>
      <c r="H160" s="64">
        <f t="shared" si="44"/>
        <v>0</v>
      </c>
      <c r="I160" s="7">
        <f t="shared" si="41"/>
        <v>0</v>
      </c>
      <c r="J160" s="7"/>
    </row>
    <row r="161" spans="1:10" ht="15.75" hidden="1">
      <c r="A161" s="40" t="s">
        <v>140</v>
      </c>
      <c r="B161" s="80" t="s">
        <v>23</v>
      </c>
      <c r="C161" s="80" t="s">
        <v>137</v>
      </c>
      <c r="D161" s="80" t="s">
        <v>9</v>
      </c>
      <c r="E161" s="80" t="s">
        <v>139</v>
      </c>
      <c r="F161" s="80" t="s">
        <v>56</v>
      </c>
      <c r="G161" s="64">
        <f t="shared" si="44"/>
        <v>800</v>
      </c>
      <c r="H161" s="64">
        <f t="shared" si="44"/>
        <v>0</v>
      </c>
      <c r="I161" s="7">
        <f t="shared" si="41"/>
        <v>0</v>
      </c>
      <c r="J161" s="7"/>
    </row>
    <row r="162" spans="1:10" ht="25.5" hidden="1">
      <c r="A162" s="39" t="s">
        <v>75</v>
      </c>
      <c r="B162" s="75" t="s">
        <v>23</v>
      </c>
      <c r="C162" s="75" t="s">
        <v>137</v>
      </c>
      <c r="D162" s="75" t="s">
        <v>9</v>
      </c>
      <c r="E162" s="75" t="s">
        <v>139</v>
      </c>
      <c r="F162" s="75" t="s">
        <v>74</v>
      </c>
      <c r="G162" s="59">
        <v>800</v>
      </c>
      <c r="H162" s="59">
        <v>0</v>
      </c>
      <c r="I162" s="7">
        <f t="shared" si="41"/>
        <v>0</v>
      </c>
      <c r="J162" s="7"/>
    </row>
    <row r="163" spans="1:10" ht="25.5" hidden="1">
      <c r="A163" s="40" t="s">
        <v>154</v>
      </c>
      <c r="B163" s="80" t="s">
        <v>23</v>
      </c>
      <c r="C163" s="80" t="s">
        <v>137</v>
      </c>
      <c r="D163" s="80" t="s">
        <v>9</v>
      </c>
      <c r="E163" s="80" t="s">
        <v>141</v>
      </c>
      <c r="F163" s="80"/>
      <c r="G163" s="64" t="str">
        <f t="shared" ref="G163:H165" si="45">G164</f>
        <v>242,2</v>
      </c>
      <c r="H163" s="64">
        <f t="shared" si="45"/>
        <v>0</v>
      </c>
      <c r="I163" s="7">
        <f t="shared" si="41"/>
        <v>0</v>
      </c>
      <c r="J163" s="7"/>
    </row>
    <row r="164" spans="1:10" ht="25.5" hidden="1">
      <c r="A164" s="40" t="s">
        <v>73</v>
      </c>
      <c r="B164" s="80" t="s">
        <v>23</v>
      </c>
      <c r="C164" s="80" t="s">
        <v>137</v>
      </c>
      <c r="D164" s="80" t="s">
        <v>9</v>
      </c>
      <c r="E164" s="80" t="s">
        <v>141</v>
      </c>
      <c r="F164" s="80" t="s">
        <v>57</v>
      </c>
      <c r="G164" s="64" t="str">
        <f t="shared" si="45"/>
        <v>242,2</v>
      </c>
      <c r="H164" s="64">
        <f t="shared" si="45"/>
        <v>0</v>
      </c>
      <c r="I164" s="7">
        <f t="shared" si="41"/>
        <v>0</v>
      </c>
      <c r="J164" s="7"/>
    </row>
    <row r="165" spans="1:10" ht="15.75" hidden="1">
      <c r="A165" s="40" t="s">
        <v>140</v>
      </c>
      <c r="B165" s="80" t="s">
        <v>23</v>
      </c>
      <c r="C165" s="80" t="s">
        <v>137</v>
      </c>
      <c r="D165" s="80" t="s">
        <v>9</v>
      </c>
      <c r="E165" s="80" t="s">
        <v>141</v>
      </c>
      <c r="F165" s="80" t="s">
        <v>56</v>
      </c>
      <c r="G165" s="64" t="str">
        <f t="shared" si="45"/>
        <v>242,2</v>
      </c>
      <c r="H165" s="64">
        <f t="shared" si="45"/>
        <v>0</v>
      </c>
      <c r="I165" s="7">
        <f t="shared" si="41"/>
        <v>0</v>
      </c>
      <c r="J165" s="7"/>
    </row>
    <row r="166" spans="1:10" ht="25.5" hidden="1">
      <c r="A166" s="39" t="s">
        <v>75</v>
      </c>
      <c r="B166" s="75" t="s">
        <v>23</v>
      </c>
      <c r="C166" s="75" t="s">
        <v>137</v>
      </c>
      <c r="D166" s="75" t="s">
        <v>9</v>
      </c>
      <c r="E166" s="75" t="s">
        <v>141</v>
      </c>
      <c r="F166" s="75" t="s">
        <v>74</v>
      </c>
      <c r="G166" s="59" t="s">
        <v>151</v>
      </c>
      <c r="H166" s="59">
        <v>0</v>
      </c>
      <c r="I166" s="7">
        <f t="shared" si="41"/>
        <v>0</v>
      </c>
      <c r="J166" s="7"/>
    </row>
    <row r="167" spans="1:10" s="45" customFormat="1" ht="25.5">
      <c r="A167" s="84" t="s">
        <v>53</v>
      </c>
      <c r="B167" s="85" t="s">
        <v>54</v>
      </c>
      <c r="C167" s="86"/>
      <c r="D167" s="86"/>
      <c r="E167" s="85"/>
      <c r="F167" s="85" t="s">
        <v>7</v>
      </c>
      <c r="G167" s="67">
        <f t="shared" ref="G167" si="46">G168</f>
        <v>41100.800000000003</v>
      </c>
      <c r="H167" s="67">
        <f>H168</f>
        <v>41100.800000000003</v>
      </c>
      <c r="I167" s="7">
        <f t="shared" si="41"/>
        <v>100</v>
      </c>
      <c r="J167" s="44"/>
    </row>
    <row r="168" spans="1:10" ht="15.75">
      <c r="A168" s="16" t="s">
        <v>55</v>
      </c>
      <c r="B168" s="87">
        <v>956</v>
      </c>
      <c r="C168" s="86">
        <v>8</v>
      </c>
      <c r="D168" s="79" t="s">
        <v>26</v>
      </c>
      <c r="E168" s="88"/>
      <c r="F168" s="87"/>
      <c r="G168" s="54">
        <f>G169+G185</f>
        <v>41100.800000000003</v>
      </c>
      <c r="H168" s="54">
        <f>H169+H185</f>
        <v>41100.800000000003</v>
      </c>
      <c r="I168" s="7">
        <f t="shared" si="41"/>
        <v>100</v>
      </c>
      <c r="J168" s="7"/>
    </row>
    <row r="169" spans="1:10" ht="15.75">
      <c r="A169" s="17" t="s">
        <v>22</v>
      </c>
      <c r="B169" s="42">
        <v>956</v>
      </c>
      <c r="C169" s="89">
        <v>8</v>
      </c>
      <c r="D169" s="89">
        <v>1</v>
      </c>
      <c r="E169" s="90"/>
      <c r="F169" s="42"/>
      <c r="G169" s="57">
        <f>G170</f>
        <v>30156.6</v>
      </c>
      <c r="H169" s="57">
        <f>H170</f>
        <v>30156.6</v>
      </c>
      <c r="I169" s="7">
        <f t="shared" si="41"/>
        <v>100</v>
      </c>
      <c r="J169" s="7"/>
    </row>
    <row r="170" spans="1:10" ht="25.5">
      <c r="A170" s="3" t="s">
        <v>84</v>
      </c>
      <c r="B170" s="41" t="s">
        <v>54</v>
      </c>
      <c r="C170" s="72">
        <v>8</v>
      </c>
      <c r="D170" s="72">
        <v>1</v>
      </c>
      <c r="E170" s="41" t="s">
        <v>116</v>
      </c>
      <c r="F170" s="41"/>
      <c r="G170" s="60">
        <f>G171+G178+G182+G175</f>
        <v>30156.6</v>
      </c>
      <c r="H170" s="60">
        <f>H171+H178+H182+H175</f>
        <v>30156.6</v>
      </c>
      <c r="I170" s="7">
        <f t="shared" si="41"/>
        <v>100</v>
      </c>
      <c r="J170" s="7"/>
    </row>
    <row r="171" spans="1:10" ht="25.5">
      <c r="A171" s="32" t="s">
        <v>81</v>
      </c>
      <c r="B171" s="33" t="s">
        <v>54</v>
      </c>
      <c r="C171" s="72">
        <v>8</v>
      </c>
      <c r="D171" s="72">
        <v>1</v>
      </c>
      <c r="E171" s="33" t="s">
        <v>117</v>
      </c>
      <c r="F171" s="41"/>
      <c r="G171" s="60">
        <f>G172</f>
        <v>10426.299999999999</v>
      </c>
      <c r="H171" s="60">
        <f>H172</f>
        <v>10426.299999999999</v>
      </c>
      <c r="I171" s="7">
        <f t="shared" si="41"/>
        <v>100</v>
      </c>
      <c r="J171" s="7"/>
    </row>
    <row r="172" spans="1:10" ht="25.5">
      <c r="A172" s="20" t="s">
        <v>58</v>
      </c>
      <c r="B172" s="34" t="s">
        <v>54</v>
      </c>
      <c r="C172" s="72">
        <v>8</v>
      </c>
      <c r="D172" s="72">
        <v>1</v>
      </c>
      <c r="E172" s="34" t="s">
        <v>117</v>
      </c>
      <c r="F172" s="41" t="s">
        <v>59</v>
      </c>
      <c r="G172" s="60">
        <f>G174</f>
        <v>10426.299999999999</v>
      </c>
      <c r="H172" s="60">
        <f>H174</f>
        <v>10426.299999999999</v>
      </c>
      <c r="I172" s="7">
        <f t="shared" si="41"/>
        <v>100</v>
      </c>
      <c r="J172" s="7"/>
    </row>
    <row r="173" spans="1:10" ht="15.75">
      <c r="A173" s="20" t="s">
        <v>60</v>
      </c>
      <c r="B173" s="34" t="s">
        <v>54</v>
      </c>
      <c r="C173" s="72">
        <v>8</v>
      </c>
      <c r="D173" s="72">
        <v>1</v>
      </c>
      <c r="E173" s="33" t="s">
        <v>117</v>
      </c>
      <c r="F173" s="41" t="s">
        <v>61</v>
      </c>
      <c r="G173" s="60">
        <f>G174</f>
        <v>10426.299999999999</v>
      </c>
      <c r="H173" s="60">
        <f>H174</f>
        <v>10426.299999999999</v>
      </c>
      <c r="I173" s="7">
        <f t="shared" si="41"/>
        <v>100</v>
      </c>
      <c r="J173" s="7"/>
    </row>
    <row r="174" spans="1:10" ht="51">
      <c r="A174" s="47" t="s">
        <v>76</v>
      </c>
      <c r="B174" s="48" t="s">
        <v>54</v>
      </c>
      <c r="C174" s="91">
        <v>8</v>
      </c>
      <c r="D174" s="91">
        <v>1</v>
      </c>
      <c r="E174" s="91" t="s">
        <v>117</v>
      </c>
      <c r="F174" s="48" t="s">
        <v>38</v>
      </c>
      <c r="G174" s="68">
        <v>10426.299999999999</v>
      </c>
      <c r="H174" s="68">
        <v>10426.299999999999</v>
      </c>
      <c r="I174" s="7">
        <f t="shared" si="41"/>
        <v>100</v>
      </c>
      <c r="J174" s="7"/>
    </row>
    <row r="175" spans="1:10" ht="51">
      <c r="A175" s="20" t="s">
        <v>178</v>
      </c>
      <c r="B175" s="34" t="s">
        <v>54</v>
      </c>
      <c r="C175" s="34" t="s">
        <v>175</v>
      </c>
      <c r="D175" s="34"/>
      <c r="E175" s="34" t="s">
        <v>179</v>
      </c>
      <c r="F175" s="34"/>
      <c r="G175" s="69">
        <f>G176</f>
        <v>1867.9</v>
      </c>
      <c r="H175" s="69">
        <f t="shared" ref="H175:H176" si="47">H176</f>
        <v>1867.9</v>
      </c>
      <c r="I175" s="7">
        <f t="shared" si="41"/>
        <v>100</v>
      </c>
      <c r="J175" s="7"/>
    </row>
    <row r="176" spans="1:10" ht="25.5">
      <c r="A176" s="20" t="s">
        <v>58</v>
      </c>
      <c r="B176" s="34" t="s">
        <v>54</v>
      </c>
      <c r="C176" s="34" t="s">
        <v>175</v>
      </c>
      <c r="D176" s="34" t="s">
        <v>9</v>
      </c>
      <c r="E176" s="34" t="s">
        <v>179</v>
      </c>
      <c r="F176" s="34" t="s">
        <v>59</v>
      </c>
      <c r="G176" s="69">
        <f>G177</f>
        <v>1867.9</v>
      </c>
      <c r="H176" s="69">
        <f t="shared" si="47"/>
        <v>1867.9</v>
      </c>
      <c r="I176" s="7">
        <f t="shared" si="41"/>
        <v>100</v>
      </c>
      <c r="J176" s="7"/>
    </row>
    <row r="177" spans="1:12" ht="51">
      <c r="A177" s="47" t="s">
        <v>76</v>
      </c>
      <c r="B177" s="48" t="s">
        <v>54</v>
      </c>
      <c r="C177" s="91">
        <v>8</v>
      </c>
      <c r="D177" s="91">
        <v>1</v>
      </c>
      <c r="E177" s="91" t="s">
        <v>179</v>
      </c>
      <c r="F177" s="48" t="s">
        <v>38</v>
      </c>
      <c r="G177" s="70">
        <v>1867.9</v>
      </c>
      <c r="H177" s="70">
        <v>1867.9</v>
      </c>
      <c r="I177" s="7">
        <f t="shared" si="41"/>
        <v>100</v>
      </c>
      <c r="J177" s="7"/>
    </row>
    <row r="178" spans="1:12" ht="25.5">
      <c r="A178" s="35" t="s">
        <v>82</v>
      </c>
      <c r="B178" s="34" t="s">
        <v>54</v>
      </c>
      <c r="C178" s="72">
        <v>8</v>
      </c>
      <c r="D178" s="72">
        <v>1</v>
      </c>
      <c r="E178" s="34" t="s">
        <v>118</v>
      </c>
      <c r="F178" s="41"/>
      <c r="G178" s="60">
        <f>G179</f>
        <v>16427.8</v>
      </c>
      <c r="H178" s="60">
        <f>H179</f>
        <v>16427.8</v>
      </c>
      <c r="I178" s="7">
        <f t="shared" si="41"/>
        <v>100</v>
      </c>
      <c r="J178" s="7"/>
    </row>
    <row r="179" spans="1:12" ht="25.5">
      <c r="A179" s="20" t="s">
        <v>58</v>
      </c>
      <c r="B179" s="34" t="s">
        <v>54</v>
      </c>
      <c r="C179" s="72">
        <v>8</v>
      </c>
      <c r="D179" s="72">
        <v>1</v>
      </c>
      <c r="E179" s="34" t="s">
        <v>118</v>
      </c>
      <c r="F179" s="41" t="s">
        <v>59</v>
      </c>
      <c r="G179" s="60">
        <f t="shared" ref="G179:H180" si="48">G180</f>
        <v>16427.8</v>
      </c>
      <c r="H179" s="60">
        <f t="shared" si="48"/>
        <v>16427.8</v>
      </c>
      <c r="I179" s="7">
        <f t="shared" si="41"/>
        <v>100</v>
      </c>
      <c r="J179" s="7"/>
    </row>
    <row r="180" spans="1:12" ht="15.75">
      <c r="A180" s="20" t="s">
        <v>60</v>
      </c>
      <c r="B180" s="34" t="s">
        <v>54</v>
      </c>
      <c r="C180" s="72">
        <v>8</v>
      </c>
      <c r="D180" s="72">
        <v>1</v>
      </c>
      <c r="E180" s="34" t="s">
        <v>118</v>
      </c>
      <c r="F180" s="41" t="s">
        <v>61</v>
      </c>
      <c r="G180" s="60">
        <f t="shared" si="48"/>
        <v>16427.8</v>
      </c>
      <c r="H180" s="60">
        <f t="shared" si="48"/>
        <v>16427.8</v>
      </c>
      <c r="I180" s="7">
        <f t="shared" si="41"/>
        <v>100</v>
      </c>
      <c r="J180" s="7"/>
    </row>
    <row r="181" spans="1:12" ht="51">
      <c r="A181" s="22" t="s">
        <v>76</v>
      </c>
      <c r="B181" s="36" t="s">
        <v>54</v>
      </c>
      <c r="C181" s="92">
        <v>8</v>
      </c>
      <c r="D181" s="92">
        <v>1</v>
      </c>
      <c r="E181" s="92" t="s">
        <v>118</v>
      </c>
      <c r="F181" s="36" t="s">
        <v>38</v>
      </c>
      <c r="G181" s="58">
        <v>16427.8</v>
      </c>
      <c r="H181" s="58">
        <v>16427.8</v>
      </c>
      <c r="I181" s="7">
        <f t="shared" si="41"/>
        <v>100</v>
      </c>
      <c r="J181" s="7"/>
    </row>
    <row r="182" spans="1:12" ht="51">
      <c r="A182" s="20" t="s">
        <v>178</v>
      </c>
      <c r="B182" s="34" t="s">
        <v>54</v>
      </c>
      <c r="C182" s="34" t="s">
        <v>175</v>
      </c>
      <c r="D182" s="34"/>
      <c r="E182" s="34" t="s">
        <v>180</v>
      </c>
      <c r="F182" s="34"/>
      <c r="G182" s="69">
        <f>G183</f>
        <v>1434.6</v>
      </c>
      <c r="H182" s="69">
        <f t="shared" ref="H182:H183" si="49">H183</f>
        <v>1434.6</v>
      </c>
      <c r="I182" s="7">
        <f t="shared" si="41"/>
        <v>100</v>
      </c>
      <c r="J182" s="7"/>
      <c r="L182" s="7"/>
    </row>
    <row r="183" spans="1:12" ht="25.5">
      <c r="A183" s="20" t="s">
        <v>58</v>
      </c>
      <c r="B183" s="34" t="s">
        <v>54</v>
      </c>
      <c r="C183" s="34" t="s">
        <v>175</v>
      </c>
      <c r="D183" s="34" t="s">
        <v>9</v>
      </c>
      <c r="E183" s="34" t="s">
        <v>180</v>
      </c>
      <c r="F183" s="34" t="s">
        <v>59</v>
      </c>
      <c r="G183" s="69">
        <f>G184</f>
        <v>1434.6</v>
      </c>
      <c r="H183" s="69">
        <f t="shared" si="49"/>
        <v>1434.6</v>
      </c>
      <c r="I183" s="7">
        <f t="shared" si="41"/>
        <v>100</v>
      </c>
      <c r="J183" s="7"/>
    </row>
    <row r="184" spans="1:12" ht="51">
      <c r="A184" s="47" t="s">
        <v>76</v>
      </c>
      <c r="B184" s="48" t="s">
        <v>54</v>
      </c>
      <c r="C184" s="91">
        <v>8</v>
      </c>
      <c r="D184" s="91">
        <v>1</v>
      </c>
      <c r="E184" s="91" t="s">
        <v>180</v>
      </c>
      <c r="F184" s="48" t="s">
        <v>38</v>
      </c>
      <c r="G184" s="70">
        <v>1434.6</v>
      </c>
      <c r="H184" s="70">
        <v>1434.6</v>
      </c>
      <c r="I184" s="7">
        <f t="shared" si="41"/>
        <v>100</v>
      </c>
      <c r="J184" s="7"/>
    </row>
    <row r="185" spans="1:12" ht="15.75">
      <c r="A185" s="17" t="s">
        <v>92</v>
      </c>
      <c r="B185" s="42">
        <v>956</v>
      </c>
      <c r="C185" s="89">
        <v>8</v>
      </c>
      <c r="D185" s="89">
        <v>2</v>
      </c>
      <c r="E185" s="90"/>
      <c r="F185" s="42"/>
      <c r="G185" s="57">
        <f>G186</f>
        <v>10944.2</v>
      </c>
      <c r="H185" s="57">
        <f t="shared" ref="H185" si="50">H186</f>
        <v>10944.2</v>
      </c>
      <c r="I185" s="7">
        <f t="shared" si="41"/>
        <v>100</v>
      </c>
      <c r="J185" s="7"/>
    </row>
    <row r="186" spans="1:12" ht="25.5">
      <c r="A186" s="3" t="s">
        <v>84</v>
      </c>
      <c r="B186" s="41" t="s">
        <v>54</v>
      </c>
      <c r="C186" s="72">
        <v>8</v>
      </c>
      <c r="D186" s="72">
        <v>2</v>
      </c>
      <c r="E186" s="41" t="s">
        <v>116</v>
      </c>
      <c r="F186" s="41"/>
      <c r="G186" s="60">
        <f>G187+G191</f>
        <v>10944.2</v>
      </c>
      <c r="H186" s="60">
        <f t="shared" ref="H186" si="51">H187+H191</f>
        <v>10944.2</v>
      </c>
      <c r="I186" s="7">
        <f t="shared" si="41"/>
        <v>100</v>
      </c>
      <c r="J186" s="7"/>
    </row>
    <row r="187" spans="1:12" ht="25.5">
      <c r="A187" s="20" t="s">
        <v>82</v>
      </c>
      <c r="B187" s="34" t="s">
        <v>54</v>
      </c>
      <c r="C187" s="89">
        <v>8</v>
      </c>
      <c r="D187" s="89">
        <v>2</v>
      </c>
      <c r="E187" s="34" t="s">
        <v>118</v>
      </c>
      <c r="F187" s="34"/>
      <c r="G187" s="60">
        <f>G189</f>
        <v>10725.1</v>
      </c>
      <c r="H187" s="60">
        <f>H189</f>
        <v>10725.1</v>
      </c>
      <c r="I187" s="7">
        <f t="shared" si="41"/>
        <v>100</v>
      </c>
      <c r="J187" s="7"/>
    </row>
    <row r="188" spans="1:12" ht="25.5">
      <c r="A188" s="20" t="s">
        <v>58</v>
      </c>
      <c r="B188" s="34" t="s">
        <v>54</v>
      </c>
      <c r="C188" s="89">
        <v>8</v>
      </c>
      <c r="D188" s="89">
        <v>2</v>
      </c>
      <c r="E188" s="34" t="s">
        <v>118</v>
      </c>
      <c r="F188" s="34" t="s">
        <v>59</v>
      </c>
      <c r="G188" s="60">
        <f t="shared" ref="G188:H189" si="52">G189</f>
        <v>10725.1</v>
      </c>
      <c r="H188" s="60">
        <f t="shared" si="52"/>
        <v>10725.1</v>
      </c>
      <c r="I188" s="7">
        <f t="shared" si="41"/>
        <v>100</v>
      </c>
      <c r="J188" s="7"/>
    </row>
    <row r="189" spans="1:12" ht="15.75">
      <c r="A189" s="20" t="s">
        <v>89</v>
      </c>
      <c r="B189" s="34" t="s">
        <v>54</v>
      </c>
      <c r="C189" s="72">
        <v>8</v>
      </c>
      <c r="D189" s="72">
        <v>2</v>
      </c>
      <c r="E189" s="34" t="s">
        <v>118</v>
      </c>
      <c r="F189" s="41" t="s">
        <v>88</v>
      </c>
      <c r="G189" s="60">
        <f t="shared" si="52"/>
        <v>10725.1</v>
      </c>
      <c r="H189" s="60">
        <f t="shared" si="52"/>
        <v>10725.1</v>
      </c>
      <c r="I189" s="7">
        <f t="shared" si="41"/>
        <v>100</v>
      </c>
      <c r="J189" s="7"/>
    </row>
    <row r="190" spans="1:12" ht="51">
      <c r="A190" s="22" t="s">
        <v>91</v>
      </c>
      <c r="B190" s="36" t="s">
        <v>54</v>
      </c>
      <c r="C190" s="92">
        <v>8</v>
      </c>
      <c r="D190" s="92">
        <v>2</v>
      </c>
      <c r="E190" s="36" t="s">
        <v>118</v>
      </c>
      <c r="F190" s="36" t="s">
        <v>90</v>
      </c>
      <c r="G190" s="58">
        <v>10725.1</v>
      </c>
      <c r="H190" s="58">
        <v>10725.1</v>
      </c>
      <c r="I190" s="7">
        <f t="shared" si="41"/>
        <v>100</v>
      </c>
      <c r="J190" s="7"/>
    </row>
    <row r="191" spans="1:12" ht="51">
      <c r="A191" s="20" t="s">
        <v>178</v>
      </c>
      <c r="B191" s="34" t="s">
        <v>54</v>
      </c>
      <c r="C191" s="34" t="s">
        <v>175</v>
      </c>
      <c r="D191" s="34"/>
      <c r="E191" s="34" t="s">
        <v>180</v>
      </c>
      <c r="F191" s="34"/>
      <c r="G191" s="69">
        <f>G192</f>
        <v>219.1</v>
      </c>
      <c r="H191" s="69">
        <f t="shared" ref="H191:H192" si="53">H192</f>
        <v>219.1</v>
      </c>
      <c r="I191" s="7">
        <f t="shared" si="41"/>
        <v>100</v>
      </c>
    </row>
    <row r="192" spans="1:12" ht="25.5">
      <c r="A192" s="20" t="s">
        <v>58</v>
      </c>
      <c r="B192" s="34" t="s">
        <v>54</v>
      </c>
      <c r="C192" s="34" t="s">
        <v>175</v>
      </c>
      <c r="D192" s="34" t="s">
        <v>13</v>
      </c>
      <c r="E192" s="34" t="s">
        <v>180</v>
      </c>
      <c r="F192" s="34" t="s">
        <v>59</v>
      </c>
      <c r="G192" s="69">
        <f>G193</f>
        <v>219.1</v>
      </c>
      <c r="H192" s="69">
        <f t="shared" si="53"/>
        <v>219.1</v>
      </c>
      <c r="I192" s="7">
        <f t="shared" si="41"/>
        <v>100</v>
      </c>
    </row>
    <row r="193" spans="1:9" ht="51">
      <c r="A193" s="22" t="s">
        <v>91</v>
      </c>
      <c r="B193" s="36" t="s">
        <v>54</v>
      </c>
      <c r="C193" s="92">
        <v>8</v>
      </c>
      <c r="D193" s="92">
        <v>2</v>
      </c>
      <c r="E193" s="92" t="s">
        <v>180</v>
      </c>
      <c r="F193" s="36" t="s">
        <v>90</v>
      </c>
      <c r="G193" s="58">
        <v>219.1</v>
      </c>
      <c r="H193" s="70">
        <v>219.1</v>
      </c>
      <c r="I193" s="7">
        <f t="shared" si="41"/>
        <v>100</v>
      </c>
    </row>
  </sheetData>
  <autoFilter ref="A5:F193"/>
  <customSheetViews>
    <customSheetView guid="{C0DCEFD6-4378-4196-8A52-BBAE8937CBA3}" scale="90" showPageBreaks="1" showGridLines="0" printArea="1" showAutoFilter="1" hiddenRows="1" view="pageBreakPreview" showRuler="0">
      <pane ySplit="8" topLeftCell="A9" activePane="bottomLeft" state="frozenSplit"/>
      <selection pane="bottomLeft" activeCell="A7" sqref="A7:I7"/>
      <pageMargins left="0.9055118110236221" right="0.39370078740157483" top="0.39370078740157483" bottom="0.35433070866141736" header="0.35433070866141736" footer="0.19685039370078741"/>
      <pageSetup paperSize="9" scale="84" orientation="portrait" r:id="rId1"/>
      <headerFooter alignWithMargins="0">
        <oddFooter>&amp;C&amp;P</oddFooter>
      </headerFooter>
      <autoFilter ref="A8:F201"/>
    </customSheetView>
    <customSheetView guid="{265E4B74-F87F-4C11-8F36-BD3184BC15DF}" showPageBreaks="1" showGridLines="0" printArea="1" showAutoFilter="1" view="pageBreakPreview" showRuler="0">
      <pane ySplit="7" topLeftCell="A80" activePane="bottomLeft" state="frozenSplit"/>
      <selection pane="bottomLeft" activeCell="A80" sqref="A80:G84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8:F201"/>
    </customSheetView>
    <customSheetView guid="{D5451C69-6188-4AB8-99E1-04D2A5F2965F}" showPageBreaks="1" showGridLines="0" printArea="1" showAutoFilter="1" showRuler="0">
      <pane ySplit="8" topLeftCell="A183" activePane="bottomLeft" state="frozenSplit"/>
      <selection pane="bottomLeft" activeCell="H193" sqref="H193"/>
      <pageMargins left="0.9055118110236221" right="0.39370078740157483" top="0.39370078740157483" bottom="0.35433070866141736" header="0.35433070866141736" footer="0.19685039370078741"/>
      <pageSetup paperSize="9" scale="68" orientation="portrait" r:id="rId3"/>
      <headerFooter alignWithMargins="0">
        <oddFooter>&amp;C&amp;P</oddFooter>
      </headerFooter>
      <autoFilter ref="A8:F20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4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6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7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1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3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4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5"/>
      <headerFooter alignWithMargins="0">
        <oddFooter>&amp;C&amp;P</oddFooter>
      </headerFooter>
      <autoFilter ref="A6:F18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6"/>
      <headerFooter alignWithMargins="0">
        <oddFooter>&amp;C&amp;P</oddFooter>
      </headerFooter>
      <autoFilter ref="A6:F166"/>
    </customSheetView>
  </customSheetViews>
  <mergeCells count="11">
    <mergeCell ref="I6:I7"/>
    <mergeCell ref="G1:H1"/>
    <mergeCell ref="A4:H4"/>
    <mergeCell ref="D2:H2"/>
    <mergeCell ref="C6:D6"/>
    <mergeCell ref="F6:F7"/>
    <mergeCell ref="E6:E7"/>
    <mergeCell ref="A6:A7"/>
    <mergeCell ref="B6:B7"/>
    <mergeCell ref="G6:G7"/>
    <mergeCell ref="H6:H7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4" fitToHeight="0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2</vt:lpstr>
      <vt:lpstr>'приложение 2'!Область_печати</vt:lpstr>
      <vt:lpstr>'приложение 3'!Область_печати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Администратор</cp:lastModifiedBy>
  <cp:lastPrinted>2018-03-23T05:15:33Z</cp:lastPrinted>
  <dcterms:created xsi:type="dcterms:W3CDTF">2003-12-05T21:14:57Z</dcterms:created>
  <dcterms:modified xsi:type="dcterms:W3CDTF">2018-04-27T07:04:39Z</dcterms:modified>
</cp:coreProperties>
</file>